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C5909831-9F9E-4CAB-A90E-43FABFF05EC9}" xr6:coauthVersionLast="41" xr6:coauthVersionMax="41" xr10:uidLastSave="{00000000-0000-0000-0000-000000000000}"/>
  <bookViews>
    <workbookView xWindow="-108" yWindow="-108" windowWidth="23256" windowHeight="14616" tabRatio="708" xr2:uid="{20658D05-2DA4-4761-B25C-B14D73D84089}"/>
  </bookViews>
  <sheets>
    <sheet name="締切" sheetId="12" r:id="rId1"/>
    <sheet name="1)相関" sheetId="2" r:id="rId2"/>
    <sheet name="2)傾きとY切片" sheetId="13" r:id="rId3"/>
    <sheet name="3)推定値のグラフ化" sheetId="14" r:id="rId4"/>
    <sheet name="4)偏差" sheetId="15" r:id="rId5"/>
    <sheet name="5)最小二乗" sheetId="16" r:id="rId6"/>
    <sheet name="6)SLOPE関数" sheetId="17" r:id="rId7"/>
    <sheet name="7)最小二乗法の式" sheetId="18" r:id="rId8"/>
    <sheet name="8)酵素反応" sheetId="19" r:id="rId9"/>
    <sheet name="9)ミカエリスメンテンの式" sheetId="21" r:id="rId10"/>
    <sheet name="10)両逆数" sheetId="20" r:id="rId11"/>
    <sheet name="11)Km値" sheetId="22" r:id="rId12"/>
    <sheet name="12)最小二乗法でKm" sheetId="23" r:id="rId13"/>
    <sheet name="13)考察" sheetId="24" r:id="rId14"/>
  </sheets>
  <definedNames>
    <definedName name="solver_adj" localSheetId="12" hidden="1">'12)最小二乗法でKm'!$F$13,'12)最小二乗法でKm'!$F$15</definedName>
    <definedName name="solver_cvg" localSheetId="12" hidden="1">0.0001</definedName>
    <definedName name="solver_drv" localSheetId="12" hidden="1">1</definedName>
    <definedName name="solver_eng" localSheetId="12" hidden="1">1</definedName>
    <definedName name="solver_est" localSheetId="12" hidden="1">1</definedName>
    <definedName name="solver_itr" localSheetId="12" hidden="1">2147483647</definedName>
    <definedName name="solver_mip" localSheetId="12" hidden="1">2147483647</definedName>
    <definedName name="solver_mni" localSheetId="12" hidden="1">30</definedName>
    <definedName name="solver_mrt" localSheetId="12" hidden="1">0.075</definedName>
    <definedName name="solver_msl" localSheetId="12" hidden="1">2</definedName>
    <definedName name="solver_neg" localSheetId="12" hidden="1">1</definedName>
    <definedName name="solver_nod" localSheetId="12" hidden="1">2147483647</definedName>
    <definedName name="solver_num" localSheetId="12" hidden="1">0</definedName>
    <definedName name="solver_nwt" localSheetId="12" hidden="1">1</definedName>
    <definedName name="solver_opt" localSheetId="12" hidden="1">'12)最小二乗法でKm'!$F$18</definedName>
    <definedName name="solver_pre" localSheetId="12" hidden="1">0.000001</definedName>
    <definedName name="solver_rbv" localSheetId="12" hidden="1">1</definedName>
    <definedName name="solver_rlx" localSheetId="12" hidden="1">2</definedName>
    <definedName name="solver_rsd" localSheetId="12" hidden="1">0</definedName>
    <definedName name="solver_scl" localSheetId="12" hidden="1">1</definedName>
    <definedName name="solver_sho" localSheetId="12" hidden="1">2</definedName>
    <definedName name="solver_ssz" localSheetId="12" hidden="1">100</definedName>
    <definedName name="solver_tim" localSheetId="12" hidden="1">2147483647</definedName>
    <definedName name="solver_tol" localSheetId="12" hidden="1">0.01</definedName>
    <definedName name="solver_typ" localSheetId="12" hidden="1">2</definedName>
    <definedName name="solver_val" localSheetId="12" hidden="1">0</definedName>
    <definedName name="solver_ver" localSheetId="1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2" l="1"/>
  <c r="E5" i="13" l="1"/>
  <c r="D5" i="13"/>
  <c r="F7" i="12"/>
  <c r="C6" i="12" l="1"/>
  <c r="D5" i="19" l="1"/>
  <c r="D5" i="23"/>
  <c r="C5" i="20"/>
  <c r="B5" i="20"/>
  <c r="F18" i="23" l="1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5" i="13"/>
  <c r="C5" i="13"/>
  <c r="F5" i="13" l="1"/>
</calcChain>
</file>

<file path=xl/sharedStrings.xml><?xml version="1.0" encoding="utf-8"?>
<sst xmlns="http://schemas.openxmlformats.org/spreadsheetml/2006/main" count="105" uniqueCount="86">
  <si>
    <t>課題１</t>
    <rPh sb="0" eb="2">
      <t>カダイ</t>
    </rPh>
    <phoneticPr fontId="1"/>
  </si>
  <si>
    <t>課題６</t>
    <rPh sb="0" eb="2">
      <t>カダイ</t>
    </rPh>
    <phoneticPr fontId="1"/>
  </si>
  <si>
    <t>課題８</t>
    <rPh sb="0" eb="2">
      <t>カダイ</t>
    </rPh>
    <phoneticPr fontId="1"/>
  </si>
  <si>
    <t>X</t>
    <phoneticPr fontId="1"/>
  </si>
  <si>
    <t>Y</t>
    <phoneticPr fontId="1"/>
  </si>
  <si>
    <t>課題９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</si>
  <si>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</si>
  <si>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X</t>
    <phoneticPr fontId="1"/>
  </si>
  <si>
    <t>Y</t>
    <phoneticPr fontId="1"/>
  </si>
  <si>
    <t>傾き</t>
    <rPh sb="0" eb="1">
      <t>カタム</t>
    </rPh>
    <phoneticPr fontId="1"/>
  </si>
  <si>
    <t>Y切片</t>
    <rPh sb="1" eb="3">
      <t>セッペン</t>
    </rPh>
    <phoneticPr fontId="1"/>
  </si>
  <si>
    <t>課題2</t>
    <rPh sb="0" eb="2">
      <t>カダイ</t>
    </rPh>
    <phoneticPr fontId="1"/>
  </si>
  <si>
    <t>課題3</t>
    <rPh sb="0" eb="2">
      <t>カダイ</t>
    </rPh>
    <phoneticPr fontId="1"/>
  </si>
  <si>
    <t>&lt;Y&gt;</t>
    <phoneticPr fontId="1"/>
  </si>
  <si>
    <t>課題4</t>
    <rPh sb="0" eb="2">
      <t>カダイ</t>
    </rPh>
    <phoneticPr fontId="1"/>
  </si>
  <si>
    <r>
      <t>ΣΔ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</si>
  <si>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グラフ表示箇所</t>
    <rPh sb="3" eb="5">
      <t>ヒョウジ</t>
    </rPh>
    <rPh sb="5" eb="7">
      <t>カショ</t>
    </rPh>
    <phoneticPr fontId="1"/>
  </si>
  <si>
    <t>課題2で計算したY予測値（&lt;Y&gt;=aX+b）とＸの関係を、課題１で作ったグラフの上に書き加えなさい。</t>
    <rPh sb="0" eb="2">
      <t>カダイ</t>
    </rPh>
    <rPh sb="4" eb="6">
      <t>ケイサン</t>
    </rPh>
    <rPh sb="9" eb="12">
      <t>ヨソクチ</t>
    </rPh>
    <rPh sb="25" eb="27">
      <t>カンケイ</t>
    </rPh>
    <rPh sb="29" eb="31">
      <t>カダイ</t>
    </rPh>
    <rPh sb="33" eb="34">
      <t>ツク</t>
    </rPh>
    <rPh sb="40" eb="41">
      <t>ウエ</t>
    </rPh>
    <rPh sb="42" eb="43">
      <t>カ</t>
    </rPh>
    <rPh sb="44" eb="45">
      <t>クワ</t>
    </rPh>
    <phoneticPr fontId="1"/>
  </si>
  <si>
    <t>グラフ表示箇所（課題３）</t>
    <rPh sb="3" eb="5">
      <t>ヒョウジ</t>
    </rPh>
    <rPh sb="5" eb="7">
      <t>カショ</t>
    </rPh>
    <rPh sb="8" eb="10">
      <t>カダイ</t>
    </rPh>
    <phoneticPr fontId="1"/>
  </si>
  <si>
    <r>
      <t>[&lt;Y&gt;ーY]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phoneticPr fontId="1"/>
  </si>
  <si>
    <t>課題5</t>
    <rPh sb="0" eb="2">
      <t>カダイ</t>
    </rPh>
    <phoneticPr fontId="1"/>
  </si>
  <si>
    <r>
      <t>下の手順で、Δ2の総和（ΣΔ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）が最小となるaおよびbを求めなさい。</t>
    </r>
    <rPh sb="0" eb="1">
      <t>シタ</t>
    </rPh>
    <rPh sb="2" eb="4">
      <t>テジュン</t>
    </rPh>
    <rPh sb="9" eb="11">
      <t>ソウワ</t>
    </rPh>
    <rPh sb="17" eb="19">
      <t>サイショウ</t>
    </rPh>
    <rPh sb="28" eb="29">
      <t>モト</t>
    </rPh>
    <phoneticPr fontId="1"/>
  </si>
  <si>
    <r>
      <t>③上の①と②の手順を繰り返して、ΣΔ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aとbの組み合わせ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" eb="2">
      <t>ウエ</t>
    </rPh>
    <rPh sb="7" eb="9">
      <t>テジュン</t>
    </rPh>
    <rPh sb="10" eb="11">
      <t>ク</t>
    </rPh>
    <rPh sb="12" eb="13">
      <t>カエ</t>
    </rPh>
    <rPh sb="20" eb="22">
      <t>サイショウ</t>
    </rPh>
    <rPh sb="29" eb="30">
      <t>ク</t>
    </rPh>
    <rPh sb="31" eb="32">
      <t>ア</t>
    </rPh>
    <rPh sb="35" eb="36">
      <t>モト</t>
    </rPh>
    <phoneticPr fontId="1"/>
  </si>
  <si>
    <t>注：エクセルのソルバーは、上の作業を自動化する機能である。講義で説明するが、「ソルバー」で検索して使用法を理解した上で、ここでソルバーを使っても良い。</t>
    <rPh sb="0" eb="1">
      <t>チュウ</t>
    </rPh>
    <rPh sb="13" eb="14">
      <t>ウエ</t>
    </rPh>
    <rPh sb="15" eb="17">
      <t>サギョウ</t>
    </rPh>
    <rPh sb="18" eb="21">
      <t>ジドウカ</t>
    </rPh>
    <rPh sb="23" eb="25">
      <t>キノウ</t>
    </rPh>
    <rPh sb="29" eb="31">
      <t>コウギ</t>
    </rPh>
    <rPh sb="32" eb="34">
      <t>セツメイ</t>
    </rPh>
    <rPh sb="45" eb="47">
      <t>ケンサク</t>
    </rPh>
    <rPh sb="49" eb="52">
      <t>シヨウホウ</t>
    </rPh>
    <rPh sb="53" eb="55">
      <t>リカイ</t>
    </rPh>
    <rPh sb="57" eb="58">
      <t>ウエ</t>
    </rPh>
    <rPh sb="68" eb="69">
      <t>ツカ</t>
    </rPh>
    <rPh sb="72" eb="73">
      <t>ヨ</t>
    </rPh>
    <phoneticPr fontId="1"/>
  </si>
  <si>
    <t>エクセルの関数、SLOPEとINTERCEPTは、Y=aX+bに近似できる直線のaとbを計算する関数である。</t>
    <rPh sb="5" eb="7">
      <t>カンスウ</t>
    </rPh>
    <rPh sb="32" eb="34">
      <t>キンジ</t>
    </rPh>
    <rPh sb="37" eb="39">
      <t>チョクセン</t>
    </rPh>
    <rPh sb="44" eb="46">
      <t>ケイサン</t>
    </rPh>
    <rPh sb="48" eb="50">
      <t>カンスウ</t>
    </rPh>
    <phoneticPr fontId="1"/>
  </si>
  <si>
    <t>最小自乗法</t>
    <rPh sb="0" eb="2">
      <t>サイショウ</t>
    </rPh>
    <rPh sb="2" eb="5">
      <t>ジジョウホウ</t>
    </rPh>
    <phoneticPr fontId="1"/>
  </si>
  <si>
    <t>注：エクセルのSLOPE関数、INTERCEPT関数、近似曲線は、実際は、同じ最小二乗法の式を使って計算されたものである。最小二乗法は、誤算Δの二乗和が最小となる計算方法を一般に指し、Y=aX+bのような一次関数では簡単な計算で求めることができる。</t>
    <rPh sb="0" eb="1">
      <t>チュウ</t>
    </rPh>
    <rPh sb="12" eb="14">
      <t>カンスウ</t>
    </rPh>
    <rPh sb="24" eb="26">
      <t>カンスウ</t>
    </rPh>
    <rPh sb="27" eb="29">
      <t>キンジ</t>
    </rPh>
    <rPh sb="29" eb="31">
      <t>キョクセン</t>
    </rPh>
    <rPh sb="33" eb="35">
      <t>ジッサイ</t>
    </rPh>
    <rPh sb="37" eb="38">
      <t>オナ</t>
    </rPh>
    <rPh sb="39" eb="41">
      <t>サイショウ</t>
    </rPh>
    <rPh sb="41" eb="44">
      <t>ジジョウホウ</t>
    </rPh>
    <rPh sb="45" eb="46">
      <t>シキ</t>
    </rPh>
    <rPh sb="47" eb="48">
      <t>ツカ</t>
    </rPh>
    <rPh sb="50" eb="52">
      <t>ケイサン</t>
    </rPh>
    <rPh sb="61" eb="63">
      <t>サイショウ</t>
    </rPh>
    <rPh sb="63" eb="66">
      <t>ジジョウホウ</t>
    </rPh>
    <rPh sb="68" eb="70">
      <t>ゴサン</t>
    </rPh>
    <rPh sb="72" eb="74">
      <t>ニジョウ</t>
    </rPh>
    <rPh sb="74" eb="75">
      <t>ワ</t>
    </rPh>
    <rPh sb="76" eb="78">
      <t>サイショウ</t>
    </rPh>
    <rPh sb="81" eb="83">
      <t>ケイサン</t>
    </rPh>
    <rPh sb="83" eb="85">
      <t>ホウホウ</t>
    </rPh>
    <rPh sb="86" eb="88">
      <t>イッパン</t>
    </rPh>
    <rPh sb="89" eb="90">
      <t>サ</t>
    </rPh>
    <rPh sb="102" eb="104">
      <t>イチジ</t>
    </rPh>
    <rPh sb="104" eb="106">
      <t>カンスウ</t>
    </rPh>
    <rPh sb="108" eb="110">
      <t>カンタン</t>
    </rPh>
    <rPh sb="111" eb="113">
      <t>ケイサン</t>
    </rPh>
    <rPh sb="114" eb="115">
      <t>モト</t>
    </rPh>
    <phoneticPr fontId="1"/>
  </si>
  <si>
    <t>課題７</t>
    <rPh sb="0" eb="2">
      <t>カダイ</t>
    </rPh>
    <phoneticPr fontId="1"/>
  </si>
  <si>
    <t>実験で求めたX（基質濃度や時間などの設定値）とY（測定値）の関係がY=aX+bで近似できると仮定する。</t>
    <rPh sb="0" eb="2">
      <t>ジッケン</t>
    </rPh>
    <rPh sb="3" eb="4">
      <t>モト</t>
    </rPh>
    <rPh sb="8" eb="10">
      <t>キシツ</t>
    </rPh>
    <rPh sb="10" eb="12">
      <t>ノウド</t>
    </rPh>
    <rPh sb="13" eb="15">
      <t>ジカン</t>
    </rPh>
    <rPh sb="18" eb="21">
      <t>セッテイチ</t>
    </rPh>
    <rPh sb="25" eb="28">
      <t>ソクテイチ</t>
    </rPh>
    <rPh sb="30" eb="32">
      <t>カンケイ</t>
    </rPh>
    <rPh sb="40" eb="42">
      <t>キンジ</t>
    </rPh>
    <rPh sb="46" eb="48">
      <t>カテイ</t>
    </rPh>
    <phoneticPr fontId="1"/>
  </si>
  <si>
    <t>①このとき、実験で求めたXとYの値から、aを求める計算式を下の空欄に示しなさい。</t>
    <rPh sb="6" eb="8">
      <t>ジッケン</t>
    </rPh>
    <rPh sb="9" eb="10">
      <t>モト</t>
    </rPh>
    <rPh sb="16" eb="17">
      <t>アタイ</t>
    </rPh>
    <rPh sb="22" eb="23">
      <t>モト</t>
    </rPh>
    <rPh sb="25" eb="28">
      <t>ケイサンシキ</t>
    </rPh>
    <rPh sb="29" eb="30">
      <t>シタ</t>
    </rPh>
    <rPh sb="31" eb="33">
      <t>クウラン</t>
    </rPh>
    <rPh sb="34" eb="35">
      <t>シメ</t>
    </rPh>
    <phoneticPr fontId="1"/>
  </si>
  <si>
    <t>②このとき、実験で求めたXとYの値から、bを求める計算式を下の空欄に示しなさい。</t>
    <rPh sb="6" eb="8">
      <t>ジッケン</t>
    </rPh>
    <rPh sb="9" eb="10">
      <t>モト</t>
    </rPh>
    <rPh sb="16" eb="17">
      <t>アタイ</t>
    </rPh>
    <rPh sb="22" eb="23">
      <t>モト</t>
    </rPh>
    <rPh sb="25" eb="28">
      <t>ケイサンシキ</t>
    </rPh>
    <rPh sb="29" eb="30">
      <t>シタ</t>
    </rPh>
    <rPh sb="31" eb="33">
      <t>クウラン</t>
    </rPh>
    <rPh sb="34" eb="35">
      <t>シメ</t>
    </rPh>
    <phoneticPr fontId="1"/>
  </si>
  <si>
    <t>Km</t>
    <phoneticPr fontId="1"/>
  </si>
  <si>
    <t>Vm</t>
  </si>
  <si>
    <t>Vm</t>
    <phoneticPr fontId="1"/>
  </si>
  <si>
    <t>一般に酵素反応の反応速度と基質濃度の関係は、ミカエリス・メンテンの式で表現できることが多い。</t>
    <rPh sb="0" eb="2">
      <t>イッパン</t>
    </rPh>
    <rPh sb="3" eb="5">
      <t>コウソ</t>
    </rPh>
    <rPh sb="5" eb="7">
      <t>ハンノウ</t>
    </rPh>
    <rPh sb="8" eb="10">
      <t>ハンオウ</t>
    </rPh>
    <rPh sb="10" eb="12">
      <t>ソクド</t>
    </rPh>
    <rPh sb="13" eb="15">
      <t>キシツ</t>
    </rPh>
    <rPh sb="15" eb="17">
      <t>ノウド</t>
    </rPh>
    <rPh sb="18" eb="20">
      <t>カンケイ</t>
    </rPh>
    <rPh sb="33" eb="34">
      <t>シキ</t>
    </rPh>
    <rPh sb="35" eb="37">
      <t>ヒョウゲン</t>
    </rPh>
    <rPh sb="43" eb="44">
      <t>オオ</t>
    </rPh>
    <phoneticPr fontId="1"/>
  </si>
  <si>
    <t>①ミカエリス・メンテン型の酵素反応の反応速度（V)は、基質濃度（S)でどのように表現できるか、下の空欄に記しなさい。</t>
    <rPh sb="11" eb="12">
      <t>ガタ</t>
    </rPh>
    <rPh sb="13" eb="15">
      <t>コウソ</t>
    </rPh>
    <rPh sb="15" eb="17">
      <t>ハンオウ</t>
    </rPh>
    <rPh sb="18" eb="20">
      <t>ハンオウ</t>
    </rPh>
    <rPh sb="20" eb="22">
      <t>ソクド</t>
    </rPh>
    <rPh sb="27" eb="29">
      <t>キシツ</t>
    </rPh>
    <rPh sb="29" eb="31">
      <t>ノウド</t>
    </rPh>
    <rPh sb="40" eb="42">
      <t>ヒョウゲン</t>
    </rPh>
    <rPh sb="47" eb="48">
      <t>シタ</t>
    </rPh>
    <rPh sb="49" eb="51">
      <t>クウラン</t>
    </rPh>
    <rPh sb="52" eb="53">
      <t>シル</t>
    </rPh>
    <phoneticPr fontId="1"/>
  </si>
  <si>
    <t>②ミカエリス・メンテン型の酵素反応における反応速度の逆数（1/V)は、基質濃度の逆数（1/S)でどのように表現できるか、下の空欄に記しなさい。</t>
    <rPh sb="11" eb="12">
      <t>ガタ</t>
    </rPh>
    <rPh sb="13" eb="15">
      <t>コウソ</t>
    </rPh>
    <rPh sb="15" eb="17">
      <t>ハンオウ</t>
    </rPh>
    <rPh sb="21" eb="23">
      <t>ハンオウ</t>
    </rPh>
    <rPh sb="23" eb="25">
      <t>ソクド</t>
    </rPh>
    <rPh sb="26" eb="28">
      <t>ギャクスウ</t>
    </rPh>
    <rPh sb="35" eb="37">
      <t>キシツ</t>
    </rPh>
    <rPh sb="37" eb="39">
      <t>ノウド</t>
    </rPh>
    <rPh sb="40" eb="42">
      <t>ギャクスウ</t>
    </rPh>
    <rPh sb="53" eb="55">
      <t>ヒョウゲン</t>
    </rPh>
    <rPh sb="60" eb="61">
      <t>シタ</t>
    </rPh>
    <rPh sb="62" eb="64">
      <t>クウラン</t>
    </rPh>
    <rPh sb="65" eb="66">
      <t>シル</t>
    </rPh>
    <phoneticPr fontId="1"/>
  </si>
  <si>
    <t>両逆数プロット法</t>
    <rPh sb="0" eb="1">
      <t>リョウ</t>
    </rPh>
    <rPh sb="1" eb="3">
      <t>ギャクスウ</t>
    </rPh>
    <rPh sb="7" eb="8">
      <t>ホウ</t>
    </rPh>
    <phoneticPr fontId="1"/>
  </si>
  <si>
    <t>Solver法</t>
    <rPh sb="6" eb="7">
      <t>ホウ</t>
    </rPh>
    <phoneticPr fontId="1"/>
  </si>
  <si>
    <t>課題10</t>
    <rPh sb="0" eb="2">
      <t>カダイ</t>
    </rPh>
    <phoneticPr fontId="1"/>
  </si>
  <si>
    <t>1/X</t>
    <phoneticPr fontId="1"/>
  </si>
  <si>
    <t>1/Y</t>
    <phoneticPr fontId="1"/>
  </si>
  <si>
    <t>課題11</t>
    <rPh sb="0" eb="2">
      <t>カダイ</t>
    </rPh>
    <phoneticPr fontId="1"/>
  </si>
  <si>
    <t>②上の計算結果から、ミカエリス・メンテン型酵素反応のKmとVmを計算し、課題10で用いたシートのF列6行目と8行目にそれぞれ記しなさい。</t>
    <rPh sb="1" eb="2">
      <t>ウエ</t>
    </rPh>
    <rPh sb="3" eb="5">
      <t>ケイサン</t>
    </rPh>
    <rPh sb="5" eb="7">
      <t>ケッカ</t>
    </rPh>
    <rPh sb="20" eb="21">
      <t>ガタ</t>
    </rPh>
    <rPh sb="21" eb="23">
      <t>コウソ</t>
    </rPh>
    <rPh sb="23" eb="25">
      <t>ハンオウ</t>
    </rPh>
    <rPh sb="32" eb="34">
      <t>ケイサン</t>
    </rPh>
    <rPh sb="36" eb="38">
      <t>カダイ</t>
    </rPh>
    <rPh sb="41" eb="42">
      <t>モチ</t>
    </rPh>
    <rPh sb="49" eb="50">
      <t>レツ</t>
    </rPh>
    <rPh sb="51" eb="53">
      <t>ギョウメ</t>
    </rPh>
    <rPh sb="55" eb="57">
      <t>ギョウメ</t>
    </rPh>
    <rPh sb="62" eb="63">
      <t>シル</t>
    </rPh>
    <phoneticPr fontId="1"/>
  </si>
  <si>
    <t>課題12</t>
    <rPh sb="0" eb="2">
      <t>カダイ</t>
    </rPh>
    <phoneticPr fontId="1"/>
  </si>
  <si>
    <t>予測値</t>
    <rPh sb="0" eb="3">
      <t>ヨソクチ</t>
    </rPh>
    <phoneticPr fontId="1"/>
  </si>
  <si>
    <r>
      <t>Δ</t>
    </r>
    <r>
      <rPr>
        <b/>
        <vertAlign val="superscript"/>
        <sz val="11"/>
        <color rgb="FFFF0000"/>
        <rFont val="游ゴシック"/>
        <family val="3"/>
        <charset val="128"/>
        <scheme val="minor"/>
      </rPr>
      <t>2</t>
    </r>
    <phoneticPr fontId="1"/>
  </si>
  <si>
    <r>
      <t>ΣΔ</t>
    </r>
    <r>
      <rPr>
        <vertAlign val="superscript"/>
        <sz val="11"/>
        <color rgb="FFFF0000"/>
        <rFont val="游ゴシック"/>
        <family val="3"/>
        <charset val="128"/>
        <scheme val="minor"/>
      </rPr>
      <t>2</t>
    </r>
    <phoneticPr fontId="1"/>
  </si>
  <si>
    <r>
      <t>②課題5で行った最小二乗法（Δ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の総和（ΣΔ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）が最小となるabの組み合わせを求める）に習って、ΣΔ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が最小となKmとVmの組み合わせを求めなさい。</t>
    </r>
    <rPh sb="1" eb="3">
      <t>カダイ</t>
    </rPh>
    <rPh sb="5" eb="6">
      <t>オコナ</t>
    </rPh>
    <rPh sb="8" eb="10">
      <t>サイショウ</t>
    </rPh>
    <rPh sb="10" eb="13">
      <t>ジジョウホウ</t>
    </rPh>
    <rPh sb="33" eb="34">
      <t>ク</t>
    </rPh>
    <rPh sb="35" eb="36">
      <t>ア</t>
    </rPh>
    <rPh sb="39" eb="40">
      <t>モト</t>
    </rPh>
    <rPh sb="44" eb="45">
      <t>ナラ</t>
    </rPh>
    <rPh sb="62" eb="63">
      <t>ク</t>
    </rPh>
    <rPh sb="64" eb="65">
      <t>ア</t>
    </rPh>
    <rPh sb="68" eb="69">
      <t>モト</t>
    </rPh>
    <phoneticPr fontId="1"/>
  </si>
  <si>
    <t>課題13</t>
    <rPh sb="0" eb="2">
      <t>カダイ</t>
    </rPh>
    <phoneticPr fontId="1"/>
  </si>
  <si>
    <t>①課題10と課題12で求めたKm値とVm値の違いは何か、下の空欄に記しなさい。</t>
    <rPh sb="1" eb="3">
      <t>カダイ</t>
    </rPh>
    <rPh sb="6" eb="8">
      <t>カダイ</t>
    </rPh>
    <rPh sb="11" eb="12">
      <t>モト</t>
    </rPh>
    <rPh sb="16" eb="17">
      <t>チ</t>
    </rPh>
    <rPh sb="20" eb="21">
      <t>チ</t>
    </rPh>
    <rPh sb="22" eb="23">
      <t>チガ</t>
    </rPh>
    <rPh sb="25" eb="26">
      <t>ナニ</t>
    </rPh>
    <rPh sb="28" eb="29">
      <t>シタ</t>
    </rPh>
    <rPh sb="30" eb="32">
      <t>クウラン</t>
    </rPh>
    <rPh sb="33" eb="34">
      <t>シル</t>
    </rPh>
    <phoneticPr fontId="1"/>
  </si>
  <si>
    <t>②上で述べたKmとVm値の違いが生じる原因は何と考えられるか、下の空欄に記しなさい。</t>
    <rPh sb="1" eb="2">
      <t>ウエ</t>
    </rPh>
    <rPh sb="3" eb="4">
      <t>ノ</t>
    </rPh>
    <rPh sb="11" eb="12">
      <t>チ</t>
    </rPh>
    <rPh sb="13" eb="14">
      <t>チガ</t>
    </rPh>
    <rPh sb="16" eb="17">
      <t>ショウ</t>
    </rPh>
    <rPh sb="19" eb="21">
      <t>ゲンイン</t>
    </rPh>
    <rPh sb="22" eb="23">
      <t>ナニ</t>
    </rPh>
    <rPh sb="24" eb="25">
      <t>カンガ</t>
    </rPh>
    <rPh sb="31" eb="32">
      <t>シタ</t>
    </rPh>
    <rPh sb="33" eb="35">
      <t>クウラン</t>
    </rPh>
    <rPh sb="36" eb="37">
      <t>シル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</si>
  <si>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</si>
  <si>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</si>
  <si>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t>&lt;Y&gt;=aX+b</t>
    <phoneticPr fontId="1"/>
  </si>
  <si>
    <t>傾き(a)</t>
    <rPh sb="0" eb="1">
      <t>カタム</t>
    </rPh>
    <phoneticPr fontId="1"/>
  </si>
  <si>
    <t>Y切片(b)</t>
    <rPh sb="1" eb="3">
      <t>セッペン</t>
    </rPh>
    <phoneticPr fontId="1"/>
  </si>
  <si>
    <t>↑</t>
    <phoneticPr fontId="1"/>
  </si>
  <si>
    <r>
      <t>①課題2で計算した&lt;Y&gt;と、もとのYの値の差（Δと表記する）を二乗し（[&lt;Y&gt;ーY]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）、課題2で使ったシートのE列5行目以降に書き加えなさい。</t>
    </r>
    <rPh sb="1" eb="3">
      <t>カダイ</t>
    </rPh>
    <rPh sb="5" eb="7">
      <t>ケイサン</t>
    </rPh>
    <rPh sb="19" eb="20">
      <t>アタイ</t>
    </rPh>
    <rPh sb="21" eb="22">
      <t>サ</t>
    </rPh>
    <rPh sb="25" eb="27">
      <t>ヒョウキ</t>
    </rPh>
    <rPh sb="31" eb="33">
      <t>ジジョウ</t>
    </rPh>
    <rPh sb="45" eb="47">
      <t>カダイ</t>
    </rPh>
    <rPh sb="49" eb="50">
      <t>ツカ</t>
    </rPh>
    <rPh sb="57" eb="58">
      <t>レツ</t>
    </rPh>
    <rPh sb="59" eb="60">
      <t>ギョウ</t>
    </rPh>
    <rPh sb="60" eb="61">
      <t>メ</t>
    </rPh>
    <rPh sb="61" eb="63">
      <t>イコウ</t>
    </rPh>
    <rPh sb="64" eb="65">
      <t>カ</t>
    </rPh>
    <rPh sb="66" eb="67">
      <t>クワ</t>
    </rPh>
    <phoneticPr fontId="1"/>
  </si>
  <si>
    <r>
      <t>②上で計算したΔ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の総和（SUM）をF列5行目のセルに記入しなさい。</t>
    </r>
    <rPh sb="1" eb="2">
      <t>ウエ</t>
    </rPh>
    <rPh sb="3" eb="5">
      <t>ケイサン</t>
    </rPh>
    <rPh sb="10" eb="12">
      <t>ソウワ</t>
    </rPh>
    <rPh sb="19" eb="20">
      <t>レツ</t>
    </rPh>
    <rPh sb="21" eb="23">
      <t>ギョウメ</t>
    </rPh>
    <rPh sb="27" eb="29">
      <t>キニュウ</t>
    </rPh>
    <phoneticPr fontId="1"/>
  </si>
  <si>
    <t>B列C列に示したXとYの数値の間の関係を示すグラフ（散布図）を、(2)のシートに描きなさい。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17" eb="19">
      <t>カンケイ</t>
    </rPh>
    <rPh sb="20" eb="21">
      <t>シメ</t>
    </rPh>
    <rPh sb="26" eb="29">
      <t>サンプズ</t>
    </rPh>
    <rPh sb="40" eb="41">
      <t>エガ</t>
    </rPh>
    <phoneticPr fontId="1"/>
  </si>
  <si>
    <r>
      <t>①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の値を0.1～0.5刻みで増減させて、ΣΔ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0" eb="11">
      <t>アタイ</t>
    </rPh>
    <rPh sb="19" eb="20">
      <t>キザ</t>
    </rPh>
    <rPh sb="22" eb="24">
      <t>ゾウゲン</t>
    </rPh>
    <rPh sb="32" eb="34">
      <t>サイショウ</t>
    </rPh>
    <rPh sb="39" eb="40">
      <t>モト</t>
    </rPh>
    <phoneticPr fontId="1"/>
  </si>
  <si>
    <r>
      <t>②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の値を0.1～0.5刻みで増減させて、ΣΔ</t>
    </r>
    <r>
      <rPr>
        <vertAlign val="superscript"/>
        <sz val="11"/>
        <color rgb="FF0000FF"/>
        <rFont val="游ゴシック"/>
        <family val="3"/>
        <charset val="128"/>
        <scheme val="minor"/>
      </rPr>
      <t>2</t>
    </r>
    <r>
      <rPr>
        <sz val="11"/>
        <color rgb="FF0000FF"/>
        <rFont val="游ゴシック"/>
        <family val="2"/>
        <charset val="128"/>
        <scheme val="minor"/>
      </rPr>
      <t>が最小となる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を求めなさい。</t>
    </r>
    <rPh sb="10" eb="11">
      <t>アタイ</t>
    </rPh>
    <rPh sb="19" eb="20">
      <t>キザ</t>
    </rPh>
    <rPh sb="22" eb="24">
      <t>ゾウゲン</t>
    </rPh>
    <rPh sb="32" eb="34">
      <t>サイショウ</t>
    </rPh>
    <rPh sb="39" eb="40">
      <t>モト</t>
    </rPh>
    <phoneticPr fontId="1"/>
  </si>
  <si>
    <t>課題8で示した酵素反応と基質濃度のそれぞれの逆数を計算し、BC列に記入し、その後、２つの間の関係を示すグラフを描きなさい。ただし、基質濃度の逆数を横軸にする。</t>
    <rPh sb="0" eb="2">
      <t>カダイ</t>
    </rPh>
    <rPh sb="4" eb="5">
      <t>シメ</t>
    </rPh>
    <rPh sb="7" eb="9">
      <t>コウソ</t>
    </rPh>
    <rPh sb="9" eb="11">
      <t>ハンオウ</t>
    </rPh>
    <rPh sb="12" eb="14">
      <t>キシツ</t>
    </rPh>
    <rPh sb="14" eb="16">
      <t>ノウド</t>
    </rPh>
    <rPh sb="22" eb="24">
      <t>ギャクスウ</t>
    </rPh>
    <rPh sb="25" eb="27">
      <t>ケイサン</t>
    </rPh>
    <rPh sb="31" eb="32">
      <t>レツ</t>
    </rPh>
    <rPh sb="33" eb="35">
      <t>キニュウ</t>
    </rPh>
    <rPh sb="39" eb="40">
      <t>ゴ</t>
    </rPh>
    <rPh sb="44" eb="45">
      <t>アイダ</t>
    </rPh>
    <rPh sb="46" eb="48">
      <t>カンケイ</t>
    </rPh>
    <rPh sb="49" eb="50">
      <t>シメ</t>
    </rPh>
    <rPh sb="55" eb="56">
      <t>エガ</t>
    </rPh>
    <rPh sb="65" eb="67">
      <t>キシツ</t>
    </rPh>
    <rPh sb="67" eb="69">
      <t>ノウド</t>
    </rPh>
    <rPh sb="70" eb="72">
      <t>ギャクスウ</t>
    </rPh>
    <rPh sb="73" eb="75">
      <t>ヨコジク</t>
    </rPh>
    <phoneticPr fontId="1"/>
  </si>
  <si>
    <t>①課題10で求めた反応速度の逆数（1/Y）と基質濃度の逆数（1/X）の関係を、課題4～6の方法にならって直線近似し、課題10の結果のグラフに追記しなさい。</t>
    <rPh sb="1" eb="3">
      <t>カダイ</t>
    </rPh>
    <rPh sb="6" eb="7">
      <t>モト</t>
    </rPh>
    <rPh sb="9" eb="11">
      <t>ハンオウ</t>
    </rPh>
    <rPh sb="11" eb="13">
      <t>ソクド</t>
    </rPh>
    <rPh sb="14" eb="16">
      <t>ギャクスウ</t>
    </rPh>
    <rPh sb="22" eb="24">
      <t>キシツ</t>
    </rPh>
    <rPh sb="24" eb="26">
      <t>ノウド</t>
    </rPh>
    <rPh sb="27" eb="29">
      <t>ギャクスウ</t>
    </rPh>
    <rPh sb="35" eb="37">
      <t>カンケイ</t>
    </rPh>
    <rPh sb="39" eb="41">
      <t>カダイ</t>
    </rPh>
    <rPh sb="45" eb="47">
      <t>ホウホウ</t>
    </rPh>
    <rPh sb="52" eb="54">
      <t>チョクセン</t>
    </rPh>
    <rPh sb="54" eb="56">
      <t>キンジ</t>
    </rPh>
    <rPh sb="58" eb="60">
      <t>カダイ</t>
    </rPh>
    <rPh sb="63" eb="65">
      <t>ケッカ</t>
    </rPh>
    <rPh sb="70" eb="72">
      <t>ツイキ</t>
    </rPh>
    <phoneticPr fontId="1"/>
  </si>
  <si>
    <t>①F列に仮のKmとVm値を書き入れ、その値を使ってYの予測値（&lt;Y&gt;）をD列5行目以降に書き入れ、課題5に習って、それぞれの誤差の二乗（Δ2）をE列に記入しなさい。</t>
    <rPh sb="39" eb="40">
      <t>ギョウ</t>
    </rPh>
    <rPh sb="40" eb="41">
      <t>メ</t>
    </rPh>
    <rPh sb="41" eb="43">
      <t>イコウ</t>
    </rPh>
    <rPh sb="73" eb="74">
      <t>レツ</t>
    </rPh>
    <rPh sb="75" eb="77">
      <t>キニュウ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</si>
  <si>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</si>
  <si>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</si>
  <si>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SLOPE</t>
    <phoneticPr fontId="1"/>
  </si>
  <si>
    <t>INTERCEPT</t>
    <phoneticPr fontId="1"/>
  </si>
  <si>
    <t>下の手順で、Ｙの値と予測値（&lt;Y&gt;）との間の誤差（残差）、および、その合計（平方和）を求めなさい。</t>
    <rPh sb="0" eb="1">
      <t>シタ</t>
    </rPh>
    <rPh sb="2" eb="4">
      <t>テジュン</t>
    </rPh>
    <rPh sb="8" eb="9">
      <t>アタイ</t>
    </rPh>
    <rPh sb="10" eb="13">
      <t>ヨソクチ</t>
    </rPh>
    <rPh sb="20" eb="21">
      <t>アイダ</t>
    </rPh>
    <rPh sb="22" eb="24">
      <t>ゴサ</t>
    </rPh>
    <rPh sb="25" eb="27">
      <t>ザンサ</t>
    </rPh>
    <rPh sb="35" eb="37">
      <t>ゴウケイ</t>
    </rPh>
    <rPh sb="38" eb="40">
      <t>ヘイホウ</t>
    </rPh>
    <rPh sb="40" eb="41">
      <t>ワ</t>
    </rPh>
    <rPh sb="43" eb="44">
      <t>モト</t>
    </rPh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</si>
  <si>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</si>
  <si>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Name</t>
    <phoneticPr fontId="1"/>
  </si>
  <si>
    <t>ID</t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</si>
  <si>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</si>
  <si>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</si>
  <si>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</si>
  <si>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</si>
  <si>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科学的な実験では、ある条件X（設定条件、独立変数）を変えながら、観察される現象Y（観察値、従属変数）を測定することが多い。XとYとの相関を詳しく調べることによって、現象Yの起こるしくみを理解できるからである。ここでは、XとYの間の相関を理解する上で、どのように実験値に適合する理論的な関数を見つけるか、最小二乗法と呼ばれる一般的な統計処理について演習する。
注：独立変数、従属変数、相関の定義についても復習して置くのは重要です。</t>
    <rPh sb="0" eb="3">
      <t>カガクテキ</t>
    </rPh>
    <rPh sb="4" eb="6">
      <t>ジッケン</t>
    </rPh>
    <rPh sb="11" eb="13">
      <t>ジョウケン</t>
    </rPh>
    <rPh sb="26" eb="27">
      <t>カ</t>
    </rPh>
    <rPh sb="32" eb="34">
      <t>カンサツ</t>
    </rPh>
    <rPh sb="37" eb="39">
      <t>ゲンショウ</t>
    </rPh>
    <rPh sb="41" eb="43">
      <t>カンサツ</t>
    </rPh>
    <rPh sb="43" eb="44">
      <t>チ</t>
    </rPh>
    <rPh sb="45" eb="47">
      <t>ジュウゾク</t>
    </rPh>
    <rPh sb="47" eb="49">
      <t>ヘンスウ</t>
    </rPh>
    <rPh sb="51" eb="53">
      <t>ソクテイ</t>
    </rPh>
    <rPh sb="58" eb="59">
      <t>オオ</t>
    </rPh>
    <rPh sb="66" eb="68">
      <t>ソウカン</t>
    </rPh>
    <rPh sb="69" eb="70">
      <t>クワ</t>
    </rPh>
    <rPh sb="72" eb="73">
      <t>シラ</t>
    </rPh>
    <rPh sb="82" eb="84">
      <t>ゲンショウ</t>
    </rPh>
    <rPh sb="86" eb="87">
      <t>オ</t>
    </rPh>
    <rPh sb="93" eb="95">
      <t>リカイ</t>
    </rPh>
    <rPh sb="113" eb="114">
      <t>アイダ</t>
    </rPh>
    <rPh sb="115" eb="117">
      <t>ソウカン</t>
    </rPh>
    <rPh sb="118" eb="120">
      <t>リカイ</t>
    </rPh>
    <rPh sb="122" eb="123">
      <t>ウエ</t>
    </rPh>
    <rPh sb="130" eb="132">
      <t>ジッケン</t>
    </rPh>
    <rPh sb="132" eb="133">
      <t>チ</t>
    </rPh>
    <rPh sb="134" eb="136">
      <t>テキゴウ</t>
    </rPh>
    <rPh sb="145" eb="146">
      <t>ミ</t>
    </rPh>
    <rPh sb="151" eb="153">
      <t>サイショウ</t>
    </rPh>
    <rPh sb="153" eb="156">
      <t>ジジョウホウ</t>
    </rPh>
    <rPh sb="157" eb="158">
      <t>ヨ</t>
    </rPh>
    <rPh sb="161" eb="164">
      <t>イッパンテキ</t>
    </rPh>
    <rPh sb="165" eb="167">
      <t>トウケイ</t>
    </rPh>
    <rPh sb="167" eb="169">
      <t>ショリ</t>
    </rPh>
    <rPh sb="173" eb="175">
      <t>エンシュウ</t>
    </rPh>
    <rPh sb="180" eb="181">
      <t>チュウ</t>
    </rPh>
    <rPh sb="182" eb="184">
      <t>ドクリツ</t>
    </rPh>
    <rPh sb="184" eb="186">
      <t>ヘンスウ</t>
    </rPh>
    <rPh sb="187" eb="189">
      <t>ジュウゾク</t>
    </rPh>
    <rPh sb="189" eb="191">
      <t>ヘンスウ</t>
    </rPh>
    <rPh sb="192" eb="194">
      <t>ソウカン</t>
    </rPh>
    <rPh sb="195" eb="197">
      <t>テイギ</t>
    </rPh>
    <rPh sb="202" eb="204">
      <t>フクシュウ</t>
    </rPh>
    <rPh sb="206" eb="207">
      <t>オ</t>
    </rPh>
    <rPh sb="210" eb="212">
      <t>ジュウヨウ</t>
    </rPh>
    <phoneticPr fontId="1"/>
  </si>
  <si>
    <t>B列C列に示したXとYの数値の間には、Y=aX+bの関係があると仮定する。a（傾き）、b（Y切片）のおよその値を予測しなさい。その後、B列のXの値を使ってYの推定値（&lt;Y&gt;=aX+b）を計算し、D列5行目以降に記入し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26" eb="28">
      <t>カンケイ</t>
    </rPh>
    <rPh sb="32" eb="34">
      <t>カテイ</t>
    </rPh>
    <rPh sb="39" eb="40">
      <t>カタム</t>
    </rPh>
    <rPh sb="46" eb="48">
      <t>セッペン</t>
    </rPh>
    <rPh sb="54" eb="55">
      <t>アタイ</t>
    </rPh>
    <rPh sb="56" eb="58">
      <t>ヨソク</t>
    </rPh>
    <rPh sb="65" eb="66">
      <t>ゴ</t>
    </rPh>
    <rPh sb="68" eb="69">
      <t>レツ</t>
    </rPh>
    <rPh sb="72" eb="73">
      <t>アタイ</t>
    </rPh>
    <rPh sb="74" eb="75">
      <t>ツカ</t>
    </rPh>
    <rPh sb="79" eb="82">
      <t>スイテイチ</t>
    </rPh>
    <rPh sb="93" eb="95">
      <t>ケイサン</t>
    </rPh>
    <rPh sb="98" eb="99">
      <t>レツ</t>
    </rPh>
    <rPh sb="100" eb="102">
      <t>ギョウメ</t>
    </rPh>
    <rPh sb="102" eb="104">
      <t>イコウ</t>
    </rPh>
    <rPh sb="105" eb="107">
      <t>キニュウ</t>
    </rPh>
    <phoneticPr fontId="1"/>
  </si>
  <si>
    <r>
      <t>Δ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</si>
  <si>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①『SLOPE』で検索して得られた解説に従って、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a</t>
    </r>
    <r>
      <rPr>
        <sz val="11"/>
        <color rgb="FF0000FF"/>
        <rFont val="游ゴシック"/>
        <family val="2"/>
        <charset val="128"/>
        <scheme val="minor"/>
      </rPr>
      <t>の値を求め、課題2で用いたシートのG列12行目に記しなさい。</t>
    </r>
    <rPh sb="9" eb="11">
      <t>ケンサク</t>
    </rPh>
    <rPh sb="13" eb="14">
      <t>エ</t>
    </rPh>
    <rPh sb="17" eb="19">
      <t>カイセツ</t>
    </rPh>
    <rPh sb="20" eb="21">
      <t>シタガ</t>
    </rPh>
    <rPh sb="33" eb="34">
      <t>アタイ</t>
    </rPh>
    <phoneticPr fontId="1"/>
  </si>
  <si>
    <r>
      <t>②『INTERCEPT』検索して得られた解説に従って、</t>
    </r>
    <r>
      <rPr>
        <b/>
        <u/>
        <sz val="11"/>
        <color rgb="FF0000FF"/>
        <rFont val="游ゴシック"/>
        <family val="3"/>
        <charset val="128"/>
        <scheme val="minor"/>
      </rPr>
      <t>Y=aX+b</t>
    </r>
    <r>
      <rPr>
        <sz val="11"/>
        <color rgb="FF0000FF"/>
        <rFont val="游ゴシック"/>
        <family val="2"/>
        <charset val="128"/>
        <scheme val="minor"/>
      </rPr>
      <t>の</t>
    </r>
    <r>
      <rPr>
        <b/>
        <u/>
        <sz val="11"/>
        <color rgb="FF0000FF"/>
        <rFont val="游ゴシック"/>
        <family val="3"/>
        <charset val="128"/>
        <scheme val="minor"/>
      </rPr>
      <t>b</t>
    </r>
    <r>
      <rPr>
        <sz val="11"/>
        <color rgb="FF0000FF"/>
        <rFont val="游ゴシック"/>
        <family val="2"/>
        <charset val="128"/>
        <scheme val="minor"/>
      </rPr>
      <t>の値を求め、課題2で用いたシートのG列14行目に記しなさい。</t>
    </r>
    <rPh sb="12" eb="14">
      <t>ケンサク</t>
    </rPh>
    <rPh sb="16" eb="17">
      <t>エ</t>
    </rPh>
    <rPh sb="20" eb="22">
      <t>カイセツ</t>
    </rPh>
    <rPh sb="23" eb="24">
      <t>シタガ</t>
    </rPh>
    <rPh sb="36" eb="37">
      <t>アタイ</t>
    </rPh>
    <phoneticPr fontId="1"/>
  </si>
  <si>
    <t>③課題2で用いた元のXとYの関係を示すグラフを使い、近似式の追加（ヘルプ機能参照、グラフ上で右クリック）を行い、グラフ上にY=aX+bの近似式を追記しなさい。</t>
    <rPh sb="1" eb="3">
      <t>カダイ</t>
    </rPh>
    <rPh sb="5" eb="6">
      <t>モチ</t>
    </rPh>
    <rPh sb="8" eb="9">
      <t>モト</t>
    </rPh>
    <rPh sb="14" eb="16">
      <t>カンケイ</t>
    </rPh>
    <rPh sb="17" eb="18">
      <t>シメ</t>
    </rPh>
    <rPh sb="23" eb="24">
      <t>ツカ</t>
    </rPh>
    <rPh sb="26" eb="29">
      <t>キンジシキ</t>
    </rPh>
    <rPh sb="30" eb="32">
      <t>ツイカ</t>
    </rPh>
    <rPh sb="36" eb="38">
      <t>キノウ</t>
    </rPh>
    <rPh sb="38" eb="40">
      <t>サンショウ</t>
    </rPh>
    <rPh sb="44" eb="45">
      <t>ジョウ</t>
    </rPh>
    <rPh sb="46" eb="47">
      <t>ミギ</t>
    </rPh>
    <rPh sb="53" eb="54">
      <t>オコナ</t>
    </rPh>
    <rPh sb="59" eb="60">
      <t>ジョウ</t>
    </rPh>
    <rPh sb="68" eb="71">
      <t>キンジシキ</t>
    </rPh>
    <rPh sb="72" eb="74">
      <t>ツイキ</t>
    </rPh>
    <phoneticPr fontId="1"/>
  </si>
  <si>
    <t>ヒント：『最小二乗法』で検索してヘルプ機能を使う。</t>
    <rPh sb="5" eb="7">
      <t>サイショウ</t>
    </rPh>
    <rPh sb="7" eb="10">
      <t>ジジョウホウ</t>
    </rPh>
    <rPh sb="12" eb="14">
      <t>ケンサク</t>
    </rPh>
    <rPh sb="19" eb="21">
      <t>キノウ</t>
    </rPh>
    <rPh sb="22" eb="23">
      <t>ツカ</t>
    </rPh>
    <phoneticPr fontId="1"/>
  </si>
  <si>
    <t>B列C列に示したXとYの数値の間の関係（酵素反応の基質濃度と反応速度の関係）を示すグラフを描きなさい。</t>
    <rPh sb="1" eb="2">
      <t>レツ</t>
    </rPh>
    <rPh sb="3" eb="4">
      <t>レツ</t>
    </rPh>
    <rPh sb="5" eb="6">
      <t>シメ</t>
    </rPh>
    <rPh sb="12" eb="14">
      <t>スウチ</t>
    </rPh>
    <rPh sb="15" eb="16">
      <t>アイダ</t>
    </rPh>
    <rPh sb="17" eb="19">
      <t>カンケイ</t>
    </rPh>
    <rPh sb="20" eb="22">
      <t>コウソ</t>
    </rPh>
    <rPh sb="22" eb="24">
      <t>ハンオウ</t>
    </rPh>
    <rPh sb="25" eb="27">
      <t>キシツ</t>
    </rPh>
    <rPh sb="27" eb="29">
      <t>ノウド</t>
    </rPh>
    <rPh sb="30" eb="32">
      <t>ハンオウ</t>
    </rPh>
    <rPh sb="32" eb="34">
      <t>ソクド</t>
    </rPh>
    <rPh sb="35" eb="37">
      <t>カンケイ</t>
    </rPh>
    <rPh sb="39" eb="40">
      <t>シメ</t>
    </rPh>
    <rPh sb="45" eb="46">
      <t>エガ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</si>
</sst>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rgb="FF0000FF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vertAlign val="superscript"/>
      <sz val="11"/>
      <color rgb="FFFF0000"/>
      <name val="游ゴシック"/>
      <family val="3"/>
      <charset val="128"/>
      <scheme val="minor"/>
    </font>
    <font>
      <vertAlign val="superscript"/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i/>
      <sz val="11"/>
      <color rgb="FFFF0000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horizontal="left" vertical="center" indent="10"/>
    </xf>
    <xf numFmtId="0" fontId="20" fillId="4" borderId="19" xfId="0" applyFont="1" applyFill="1" applyBorder="1">
      <alignment vertical="center"/>
    </xf>
    <xf numFmtId="0" fontId="20" fillId="4" borderId="20" xfId="0" applyFont="1" applyFill="1" applyBorder="1">
      <alignment vertical="center"/>
    </xf>
    <xf numFmtId="0" fontId="23" fillId="0" borderId="1" xfId="0" applyFont="1" applyBorder="1" applyAlignment="1">
      <alignment horizontal="left" vertical="center" indent="10"/>
    </xf>
    <xf numFmtId="0" fontId="24" fillId="3" borderId="0" xfId="0" applyFont="1" applyFill="1">
      <alignment vertical="center"/>
    </xf>
    <xf numFmtId="56" fontId="24" fillId="3" borderId="0" xfId="0" applyNumberFormat="1" applyFont="1" applyFill="1">
      <alignment vertical="center"/>
    </xf>
    <xf numFmtId="0" fontId="24" fillId="0" borderId="0" xfId="0" applyFont="1">
      <alignment vertical="center"/>
    </xf>
    <xf numFmtId="0" fontId="20" fillId="4" borderId="18" xfId="0" applyFont="1" applyFill="1" applyBorder="1">
      <alignment vertical="center"/>
    </xf>
    <xf numFmtId="0" fontId="20" fillId="4" borderId="24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E97-11F7-45BF-8EC1-AD9D697C66DF}">
  <dimension ref="A1:O19"/>
  <sheetViews>
    <sheetView tabSelected="1" zoomScale="85" zoomScaleNormal="85" workbookViewId="0">
      <selection activeCell="B8" sqref="B8"/>
    </sheetView>
  </sheetViews>
  <sheetFormatPr defaultRowHeight="18" x14ac:dyDescent="0.45"/>
  <cols>
    <col min="1" max="1" width="21.19921875" customWidth="1"/>
    <col min="2" max="2" width="43.69921875" customWidth="1"/>
    <col min="3" max="4" width="5.59765625" customWidth="1"/>
    <col min="5" max="5" width="29.19921875" customWidth="1"/>
    <col min="6" max="6" width="14.69921875" bestFit="1" customWidth="1"/>
  </cols>
  <sheetData>
    <row r="1" spans="1:15" s="34" customFormat="1" ht="32.4" x14ac:dyDescent="0.45">
      <c r="A1" s="32" t="s">
        <v>6</v>
      </c>
      <c r="B1" s="32"/>
      <c r="C1" s="32"/>
      <c r="D1" s="32"/>
      <c r="E1" s="32"/>
      <c r="F1" s="33">
        <v>43569</v>
      </c>
      <c r="G1" s="32"/>
    </row>
    <row r="3" spans="1:15" ht="26.4" x14ac:dyDescent="0.45">
      <c r="B3" s="55" t="s">
        <v>71</v>
      </c>
      <c r="C3" s="56"/>
      <c r="D3" s="56"/>
      <c r="E3" s="57"/>
    </row>
    <row r="4" spans="1:15" ht="26.4" x14ac:dyDescent="0.45">
      <c r="B4" s="28" t="s">
        <v>52</v>
      </c>
      <c r="C4" s="58" t="s">
        <v>72</v>
      </c>
      <c r="D4" s="59"/>
      <c r="E4" s="60"/>
    </row>
    <row r="5" spans="1:15" ht="26.4" x14ac:dyDescent="0.45">
      <c r="B5" s="28" t="s">
        <v>53</v>
      </c>
      <c r="C5" s="61" t="s">
        <v>73</v>
      </c>
      <c r="D5" s="62"/>
      <c r="E5" s="63"/>
    </row>
    <row r="6" spans="1:15" ht="27" thickBot="1" x14ac:dyDescent="0.5">
      <c r="A6" s="25"/>
      <c r="B6" s="31" t="s">
        <v>74</v>
      </c>
      <c r="C6" s="64" t="str">
        <f>B7</f>
        <v>IDNameStat003.xlsx</v>
      </c>
      <c r="D6" s="65"/>
      <c r="E6" s="65"/>
      <c r="F6" s="66"/>
      <c r="G6" s="66"/>
      <c r="H6" s="67"/>
    </row>
    <row r="7" spans="1:15" s="27" customFormat="1" ht="20.399999999999999" thickBot="1" x14ac:dyDescent="0.5">
      <c r="A7" s="35" t="s">
        <v>75</v>
      </c>
      <c r="B7" s="29" t="str">
        <f>CONCATENATE(C5,C4,"Stat003.xlsx")</f>
        <v>IDNameStat003.xlsx</v>
      </c>
      <c r="C7" s="36" t="s">
        <v>76</v>
      </c>
      <c r="D7" s="36"/>
      <c r="E7" s="36"/>
      <c r="F7" s="36" t="str">
        <f>B7</f>
        <v>IDNameStat003.xlsx</v>
      </c>
      <c r="G7" s="36"/>
      <c r="H7" s="36" t="s">
        <v>77</v>
      </c>
      <c r="I7" s="29"/>
      <c r="J7" s="29"/>
      <c r="K7" s="29"/>
      <c r="L7" s="30"/>
      <c r="M7" s="29"/>
      <c r="N7" s="29"/>
      <c r="O7" s="30"/>
    </row>
    <row r="8" spans="1:15" x14ac:dyDescent="0.45">
      <c r="B8">
        <v>9</v>
      </c>
    </row>
    <row r="9" spans="1:15" ht="19.8" x14ac:dyDescent="0.45">
      <c r="A9" s="27" t="s">
        <v>66</v>
      </c>
      <c r="B9" s="27"/>
      <c r="C9" s="27"/>
      <c r="D9" s="27"/>
      <c r="E9" s="27"/>
      <c r="F9" s="27"/>
      <c r="G9" s="27"/>
    </row>
    <row r="10" spans="1:15" x14ac:dyDescent="0.45">
      <c r="A10" s="46" t="s">
        <v>78</v>
      </c>
      <c r="B10" s="47"/>
      <c r="C10" s="47"/>
      <c r="D10" s="47"/>
      <c r="E10" s="47"/>
      <c r="F10" s="47"/>
      <c r="G10" s="48"/>
      <c r="J10" t="s">
        <v>67</v>
      </c>
    </row>
    <row r="11" spans="1:15" x14ac:dyDescent="0.45">
      <c r="A11" s="49"/>
      <c r="B11" s="50"/>
      <c r="C11" s="50"/>
      <c r="D11" s="50"/>
      <c r="E11" s="50"/>
      <c r="F11" s="50"/>
      <c r="G11" s="51"/>
      <c r="J11" s="26" t="s">
        <v>68</v>
      </c>
    </row>
    <row r="12" spans="1:15" x14ac:dyDescent="0.45">
      <c r="A12" s="49"/>
      <c r="B12" s="50"/>
      <c r="C12" s="50"/>
      <c r="D12" s="50"/>
      <c r="E12" s="50"/>
      <c r="F12" s="50"/>
      <c r="G12" s="51"/>
      <c r="J12" s="26" t="s">
        <v>69</v>
      </c>
    </row>
    <row r="13" spans="1:15" x14ac:dyDescent="0.45">
      <c r="A13" s="49"/>
      <c r="B13" s="50"/>
      <c r="C13" s="50"/>
      <c r="D13" s="50"/>
      <c r="E13" s="50"/>
      <c r="F13" s="50"/>
      <c r="G13" s="51"/>
      <c r="J13" s="26"/>
    </row>
    <row r="14" spans="1:15" x14ac:dyDescent="0.45">
      <c r="A14" s="49"/>
      <c r="B14" s="50"/>
      <c r="C14" s="50"/>
      <c r="D14" s="50"/>
      <c r="E14" s="50"/>
      <c r="F14" s="50"/>
      <c r="G14" s="51"/>
      <c r="J14" s="26"/>
    </row>
    <row r="15" spans="1:15" x14ac:dyDescent="0.45">
      <c r="A15" s="49"/>
      <c r="B15" s="50"/>
      <c r="C15" s="50"/>
      <c r="D15" s="50"/>
      <c r="E15" s="50"/>
      <c r="F15" s="50"/>
      <c r="G15" s="51"/>
      <c r="J15" s="26"/>
    </row>
    <row r="16" spans="1:15" x14ac:dyDescent="0.45">
      <c r="A16" s="49"/>
      <c r="B16" s="50"/>
      <c r="C16" s="50"/>
      <c r="D16" s="50"/>
      <c r="E16" s="50"/>
      <c r="F16" s="50"/>
      <c r="G16" s="51"/>
      <c r="J16" s="26"/>
    </row>
    <row r="17" spans="1:10" x14ac:dyDescent="0.45">
      <c r="A17" s="49"/>
      <c r="B17" s="50"/>
      <c r="C17" s="50"/>
      <c r="D17" s="50"/>
      <c r="E17" s="50"/>
      <c r="F17" s="50"/>
      <c r="G17" s="51"/>
      <c r="J17" s="26"/>
    </row>
    <row r="18" spans="1:10" x14ac:dyDescent="0.45">
      <c r="A18" s="49"/>
      <c r="B18" s="50"/>
      <c r="C18" s="50"/>
      <c r="D18" s="50"/>
      <c r="E18" s="50"/>
      <c r="F18" s="50"/>
      <c r="G18" s="51"/>
    </row>
    <row r="19" spans="1:10" x14ac:dyDescent="0.45">
      <c r="A19" s="52"/>
      <c r="B19" s="53"/>
      <c r="C19" s="53"/>
      <c r="D19" s="53"/>
      <c r="E19" s="53"/>
      <c r="F19" s="53"/>
      <c r="G19" s="54"/>
    </row>
  </sheetData>
  <mergeCells count="5">
    <mergeCell ref="A10:G19"/>
    <mergeCell ref="B3:E3"/>
    <mergeCell ref="C4:E4"/>
    <mergeCell ref="C5:E5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BEC9-C70B-45EC-B6A6-BA06A511DCF9}">
  <dimension ref="A1:I17"/>
  <sheetViews>
    <sheetView workbookViewId="0">
      <selection activeCell="L17" sqref="L17:L18"/>
    </sheetView>
  </sheetViews>
  <sheetFormatPr defaultRowHeight="18" x14ac:dyDescent="0.45"/>
  <sheetData>
    <row r="1" spans="1:9" x14ac:dyDescent="0.45">
      <c r="A1" s="2" t="s">
        <v>5</v>
      </c>
    </row>
    <row r="2" spans="1:9" x14ac:dyDescent="0.45">
      <c r="A2" s="3" t="s">
        <v>34</v>
      </c>
    </row>
    <row r="3" spans="1:9" x14ac:dyDescent="0.45">
      <c r="A3" s="3" t="s">
        <v>35</v>
      </c>
    </row>
    <row r="4" spans="1:9" x14ac:dyDescent="0.45">
      <c r="A4" s="72"/>
      <c r="B4" s="73"/>
      <c r="C4" s="73"/>
      <c r="D4" s="73"/>
      <c r="E4" s="73"/>
      <c r="F4" s="73"/>
      <c r="G4" s="73"/>
      <c r="H4" s="73"/>
      <c r="I4" s="74"/>
    </row>
    <row r="5" spans="1:9" x14ac:dyDescent="0.45">
      <c r="A5" s="75"/>
      <c r="B5" s="71"/>
      <c r="C5" s="71"/>
      <c r="D5" s="71"/>
      <c r="E5" s="71"/>
      <c r="F5" s="71"/>
      <c r="G5" s="71"/>
      <c r="H5" s="71"/>
      <c r="I5" s="76"/>
    </row>
    <row r="6" spans="1:9" x14ac:dyDescent="0.45">
      <c r="A6" s="75"/>
      <c r="B6" s="71"/>
      <c r="C6" s="71"/>
      <c r="D6" s="71"/>
      <c r="E6" s="71"/>
      <c r="F6" s="71"/>
      <c r="G6" s="71"/>
      <c r="H6" s="71"/>
      <c r="I6" s="76"/>
    </row>
    <row r="7" spans="1:9" x14ac:dyDescent="0.45">
      <c r="A7" s="75"/>
      <c r="B7" s="71"/>
      <c r="C7" s="71"/>
      <c r="D7" s="71"/>
      <c r="E7" s="71"/>
      <c r="F7" s="71"/>
      <c r="G7" s="71"/>
      <c r="H7" s="71"/>
      <c r="I7" s="76"/>
    </row>
    <row r="8" spans="1:9" x14ac:dyDescent="0.45">
      <c r="A8" s="75"/>
      <c r="B8" s="71"/>
      <c r="C8" s="71"/>
      <c r="D8" s="71"/>
      <c r="E8" s="71"/>
      <c r="F8" s="71"/>
      <c r="G8" s="71"/>
      <c r="H8" s="71"/>
      <c r="I8" s="76"/>
    </row>
    <row r="9" spans="1:9" x14ac:dyDescent="0.45">
      <c r="A9" s="77"/>
      <c r="B9" s="78"/>
      <c r="C9" s="78"/>
      <c r="D9" s="78"/>
      <c r="E9" s="78"/>
      <c r="F9" s="78"/>
      <c r="G9" s="78"/>
      <c r="H9" s="78"/>
      <c r="I9" s="79"/>
    </row>
    <row r="11" spans="1:9" x14ac:dyDescent="0.45">
      <c r="A11" s="3" t="s">
        <v>36</v>
      </c>
    </row>
    <row r="12" spans="1:9" x14ac:dyDescent="0.45">
      <c r="A12" s="72"/>
      <c r="B12" s="73"/>
      <c r="C12" s="73"/>
      <c r="D12" s="73"/>
      <c r="E12" s="73"/>
      <c r="F12" s="73"/>
      <c r="G12" s="73"/>
      <c r="H12" s="73"/>
      <c r="I12" s="74"/>
    </row>
    <row r="13" spans="1:9" x14ac:dyDescent="0.45">
      <c r="A13" s="75"/>
      <c r="B13" s="71"/>
      <c r="C13" s="71"/>
      <c r="D13" s="71"/>
      <c r="E13" s="71"/>
      <c r="F13" s="71"/>
      <c r="G13" s="71"/>
      <c r="H13" s="71"/>
      <c r="I13" s="76"/>
    </row>
    <row r="14" spans="1:9" x14ac:dyDescent="0.45">
      <c r="A14" s="75"/>
      <c r="B14" s="71"/>
      <c r="C14" s="71"/>
      <c r="D14" s="71"/>
      <c r="E14" s="71"/>
      <c r="F14" s="71"/>
      <c r="G14" s="71"/>
      <c r="H14" s="71"/>
      <c r="I14" s="76"/>
    </row>
    <row r="15" spans="1:9" x14ac:dyDescent="0.45">
      <c r="A15" s="75"/>
      <c r="B15" s="71"/>
      <c r="C15" s="71"/>
      <c r="D15" s="71"/>
      <c r="E15" s="71"/>
      <c r="F15" s="71"/>
      <c r="G15" s="71"/>
      <c r="H15" s="71"/>
      <c r="I15" s="76"/>
    </row>
    <row r="16" spans="1:9" x14ac:dyDescent="0.45">
      <c r="A16" s="75"/>
      <c r="B16" s="71"/>
      <c r="C16" s="71"/>
      <c r="D16" s="71"/>
      <c r="E16" s="71"/>
      <c r="F16" s="71"/>
      <c r="G16" s="71"/>
      <c r="H16" s="71"/>
      <c r="I16" s="76"/>
    </row>
    <row r="17" spans="1:9" x14ac:dyDescent="0.45">
      <c r="A17" s="77"/>
      <c r="B17" s="78"/>
      <c r="C17" s="78"/>
      <c r="D17" s="78"/>
      <c r="E17" s="78"/>
      <c r="F17" s="78"/>
      <c r="G17" s="78"/>
      <c r="H17" s="78"/>
      <c r="I17" s="79"/>
    </row>
  </sheetData>
  <mergeCells count="2">
    <mergeCell ref="A4:I9"/>
    <mergeCell ref="A12:I17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DC8A-E0BF-4F30-9224-4A6FF320A2A3}">
  <dimension ref="A1:P21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39</v>
      </c>
    </row>
    <row r="2" spans="1:16" x14ac:dyDescent="0.45">
      <c r="A2" s="3" t="s">
        <v>63</v>
      </c>
    </row>
    <row r="4" spans="1:16" ht="18.600000000000001" thickBot="1" x14ac:dyDescent="0.5">
      <c r="B4" s="19" t="s">
        <v>40</v>
      </c>
      <c r="C4" s="19" t="s">
        <v>41</v>
      </c>
      <c r="D4" s="4"/>
      <c r="E4" s="4"/>
      <c r="F4" s="23" t="s">
        <v>37</v>
      </c>
      <c r="H4" t="s">
        <v>16</v>
      </c>
    </row>
    <row r="5" spans="1:16" x14ac:dyDescent="0.45">
      <c r="B5" s="13">
        <f>1/'8)酵素反応'!B5</f>
        <v>2</v>
      </c>
      <c r="C5" s="13">
        <f>1/'8)酵素反応'!C5</f>
        <v>8.6956521739130432E-2</v>
      </c>
      <c r="D5" s="4"/>
      <c r="E5" s="4"/>
      <c r="F5" s="21" t="s">
        <v>31</v>
      </c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/>
      <c r="C6" s="13"/>
      <c r="D6" s="4"/>
      <c r="E6" s="4"/>
      <c r="F6" s="17"/>
      <c r="H6" s="7"/>
      <c r="P6" s="8"/>
    </row>
    <row r="7" spans="1:16" x14ac:dyDescent="0.45">
      <c r="B7" s="13"/>
      <c r="C7" s="13"/>
      <c r="D7" s="4"/>
      <c r="E7" s="4"/>
      <c r="F7" s="21" t="s">
        <v>33</v>
      </c>
      <c r="H7" s="7"/>
      <c r="P7" s="8"/>
    </row>
    <row r="8" spans="1:16" x14ac:dyDescent="0.45">
      <c r="B8" s="13"/>
      <c r="C8" s="13"/>
      <c r="D8" s="4"/>
      <c r="E8" s="4"/>
      <c r="F8" s="17"/>
      <c r="H8" s="7"/>
      <c r="P8" s="8"/>
    </row>
    <row r="9" spans="1:16" x14ac:dyDescent="0.45">
      <c r="B9" s="13"/>
      <c r="C9" s="13"/>
      <c r="D9" s="4"/>
      <c r="E9" s="4"/>
      <c r="F9" s="18"/>
      <c r="H9" s="7"/>
      <c r="P9" s="8"/>
    </row>
    <row r="10" spans="1:16" x14ac:dyDescent="0.45">
      <c r="B10" s="13"/>
      <c r="C10" s="13"/>
      <c r="D10" s="4"/>
      <c r="E10" s="4"/>
      <c r="F10" s="18"/>
      <c r="H10" s="7"/>
      <c r="P10" s="8"/>
    </row>
    <row r="11" spans="1:16" x14ac:dyDescent="0.45">
      <c r="B11" s="13"/>
      <c r="C11" s="13"/>
      <c r="D11" s="4"/>
      <c r="E11" s="4"/>
      <c r="F11" s="43" t="s">
        <v>38</v>
      </c>
      <c r="H11" s="7"/>
      <c r="P11" s="8"/>
    </row>
    <row r="12" spans="1:16" x14ac:dyDescent="0.45">
      <c r="B12" s="13"/>
      <c r="C12" s="13"/>
      <c r="D12" s="4"/>
      <c r="E12" s="4"/>
      <c r="F12" s="44" t="s">
        <v>31</v>
      </c>
      <c r="H12" s="7"/>
      <c r="P12" s="8"/>
    </row>
    <row r="13" spans="1:16" x14ac:dyDescent="0.45">
      <c r="B13" s="13"/>
      <c r="C13" s="13"/>
      <c r="D13" s="4"/>
      <c r="E13" s="4"/>
      <c r="F13" s="45"/>
      <c r="H13" s="7"/>
      <c r="P13" s="8"/>
    </row>
    <row r="14" spans="1:16" x14ac:dyDescent="0.45">
      <c r="B14" s="13"/>
      <c r="C14" s="13"/>
      <c r="D14" s="4"/>
      <c r="E14" s="4"/>
      <c r="F14" s="44" t="s">
        <v>33</v>
      </c>
      <c r="H14" s="7"/>
      <c r="P14" s="8"/>
    </row>
    <row r="15" spans="1:16" x14ac:dyDescent="0.45">
      <c r="B15" s="13"/>
      <c r="C15" s="13"/>
      <c r="D15" s="4"/>
      <c r="E15" s="4"/>
      <c r="F15" s="45"/>
      <c r="H15" s="7"/>
      <c r="P15" s="8"/>
    </row>
    <row r="16" spans="1:16" x14ac:dyDescent="0.45">
      <c r="B16" s="13"/>
      <c r="C16" s="13"/>
      <c r="D16" s="4"/>
      <c r="E16" s="4"/>
      <c r="H16" s="7"/>
      <c r="P16" s="8"/>
    </row>
    <row r="17" spans="2:16" x14ac:dyDescent="0.45">
      <c r="B17" s="13"/>
      <c r="C17" s="13"/>
      <c r="D17" s="4"/>
      <c r="E17" s="4"/>
      <c r="H17" s="7"/>
      <c r="P17" s="8"/>
    </row>
    <row r="18" spans="2:16" x14ac:dyDescent="0.45">
      <c r="B18" s="13"/>
      <c r="C18" s="13"/>
      <c r="D18" s="4"/>
      <c r="E18" s="4"/>
      <c r="H18" s="7"/>
      <c r="P18" s="8"/>
    </row>
    <row r="19" spans="2:16" x14ac:dyDescent="0.45">
      <c r="B19" s="13"/>
      <c r="C19" s="13"/>
      <c r="D19" s="4"/>
      <c r="E19" s="4"/>
      <c r="H19" s="7"/>
      <c r="P19" s="8"/>
    </row>
    <row r="20" spans="2:16" ht="18.600000000000001" thickBot="1" x14ac:dyDescent="0.5">
      <c r="B20" s="13"/>
      <c r="C20" s="13"/>
      <c r="D20" s="4"/>
      <c r="E20" s="4"/>
      <c r="H20" s="9"/>
      <c r="I20" s="10"/>
      <c r="J20" s="10"/>
      <c r="K20" s="10"/>
      <c r="L20" s="10"/>
      <c r="M20" s="10"/>
      <c r="N20" s="10"/>
      <c r="O20" s="10"/>
      <c r="P20" s="11"/>
    </row>
    <row r="21" spans="2:16" x14ac:dyDescent="0.45">
      <c r="B21" s="13"/>
      <c r="C21" s="13"/>
      <c r="D21" s="4"/>
      <c r="E21" s="4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54F4-064F-485E-98D7-1B48EC95DFE8}">
  <dimension ref="A1:A3"/>
  <sheetViews>
    <sheetView workbookViewId="0">
      <selection activeCell="F23" sqref="F23"/>
    </sheetView>
  </sheetViews>
  <sheetFormatPr defaultRowHeight="18" x14ac:dyDescent="0.45"/>
  <sheetData>
    <row r="1" spans="1:1" x14ac:dyDescent="0.45">
      <c r="A1" s="2" t="s">
        <v>42</v>
      </c>
    </row>
    <row r="2" spans="1:1" x14ac:dyDescent="0.45">
      <c r="A2" s="3" t="s">
        <v>64</v>
      </c>
    </row>
    <row r="3" spans="1:1" x14ac:dyDescent="0.45">
      <c r="A3" s="3" t="s">
        <v>43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912A-4134-474C-B48C-6F46559704FB}">
  <dimension ref="A1:P23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44</v>
      </c>
    </row>
    <row r="2" spans="1:16" x14ac:dyDescent="0.45">
      <c r="A2" s="3" t="s">
        <v>65</v>
      </c>
    </row>
    <row r="3" spans="1:16" ht="19.8" x14ac:dyDescent="0.45">
      <c r="A3" s="3" t="s">
        <v>48</v>
      </c>
    </row>
    <row r="4" spans="1:16" ht="20.399999999999999" thickBot="1" x14ac:dyDescent="0.5">
      <c r="B4" s="19" t="s">
        <v>3</v>
      </c>
      <c r="C4" s="19" t="s">
        <v>4</v>
      </c>
      <c r="D4" s="19" t="s">
        <v>13</v>
      </c>
      <c r="E4" s="19" t="s">
        <v>46</v>
      </c>
      <c r="H4" t="s">
        <v>16</v>
      </c>
    </row>
    <row r="5" spans="1:16" x14ac:dyDescent="0.45">
      <c r="B5" s="13">
        <v>0.5</v>
      </c>
      <c r="C5" s="13">
        <v>11.5</v>
      </c>
      <c r="D5" s="13">
        <f>B5*$F$15/($F$13+B5)</f>
        <v>0</v>
      </c>
      <c r="E5" s="13"/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>
        <v>1</v>
      </c>
      <c r="C6" s="13">
        <v>26.8</v>
      </c>
      <c r="D6" s="13"/>
      <c r="E6" s="13"/>
      <c r="H6" s="7"/>
      <c r="P6" s="8"/>
    </row>
    <row r="7" spans="1:16" x14ac:dyDescent="0.45">
      <c r="B7" s="13">
        <v>1</v>
      </c>
      <c r="C7" s="13">
        <v>23.4</v>
      </c>
      <c r="D7" s="13"/>
      <c r="E7" s="13"/>
      <c r="H7" s="7"/>
      <c r="P7" s="8"/>
    </row>
    <row r="8" spans="1:16" x14ac:dyDescent="0.45">
      <c r="B8" s="13">
        <v>2</v>
      </c>
      <c r="C8" s="13">
        <v>40.5</v>
      </c>
      <c r="D8" s="13"/>
      <c r="E8" s="13"/>
      <c r="H8" s="7"/>
      <c r="P8" s="8"/>
    </row>
    <row r="9" spans="1:16" x14ac:dyDescent="0.45">
      <c r="B9" s="13">
        <v>4</v>
      </c>
      <c r="C9" s="13">
        <v>57.3</v>
      </c>
      <c r="D9" s="13"/>
      <c r="E9" s="13"/>
      <c r="H9" s="7"/>
      <c r="P9" s="8"/>
    </row>
    <row r="10" spans="1:16" x14ac:dyDescent="0.45">
      <c r="B10" s="13">
        <v>4</v>
      </c>
      <c r="C10" s="13">
        <v>57</v>
      </c>
      <c r="D10" s="13"/>
      <c r="E10" s="13"/>
      <c r="F10" s="22" t="s">
        <v>45</v>
      </c>
      <c r="H10" s="7"/>
      <c r="P10" s="8"/>
    </row>
    <row r="11" spans="1:16" x14ac:dyDescent="0.45">
      <c r="B11" s="13">
        <v>4</v>
      </c>
      <c r="C11" s="13">
        <v>54.3</v>
      </c>
      <c r="D11" s="13"/>
      <c r="E11" s="13"/>
      <c r="F11" s="43" t="s">
        <v>38</v>
      </c>
      <c r="H11" s="7"/>
      <c r="P11" s="8"/>
    </row>
    <row r="12" spans="1:16" x14ac:dyDescent="0.45">
      <c r="B12" s="13">
        <v>5</v>
      </c>
      <c r="C12" s="13">
        <v>59.2</v>
      </c>
      <c r="D12" s="13"/>
      <c r="E12" s="13"/>
      <c r="F12" s="44" t="s">
        <v>31</v>
      </c>
      <c r="H12" s="7"/>
      <c r="P12" s="8"/>
    </row>
    <row r="13" spans="1:16" x14ac:dyDescent="0.45">
      <c r="B13" s="13">
        <v>6</v>
      </c>
      <c r="C13" s="13">
        <v>68.900000000000006</v>
      </c>
      <c r="D13" s="13"/>
      <c r="E13" s="13"/>
      <c r="F13" s="45"/>
      <c r="H13" s="7"/>
      <c r="P13" s="8"/>
    </row>
    <row r="14" spans="1:16" x14ac:dyDescent="0.45">
      <c r="B14" s="13">
        <v>6</v>
      </c>
      <c r="C14" s="13">
        <v>67.3</v>
      </c>
      <c r="D14" s="13"/>
      <c r="E14" s="13"/>
      <c r="F14" s="44" t="s">
        <v>33</v>
      </c>
      <c r="H14" s="7"/>
      <c r="P14" s="8"/>
    </row>
    <row r="15" spans="1:16" x14ac:dyDescent="0.45">
      <c r="B15" s="13">
        <v>7</v>
      </c>
      <c r="C15" s="13">
        <v>70.400000000000006</v>
      </c>
      <c r="D15" s="13"/>
      <c r="E15" s="13"/>
      <c r="F15" s="45"/>
      <c r="H15" s="7"/>
      <c r="P15" s="8"/>
    </row>
    <row r="16" spans="1:16" x14ac:dyDescent="0.45">
      <c r="B16" s="13">
        <v>7</v>
      </c>
      <c r="C16" s="13">
        <v>64.099999999999994</v>
      </c>
      <c r="D16" s="13"/>
      <c r="E16" s="13"/>
      <c r="H16" s="7"/>
      <c r="P16" s="8"/>
    </row>
    <row r="17" spans="1:16" ht="19.8" x14ac:dyDescent="0.45">
      <c r="B17" s="13">
        <v>8</v>
      </c>
      <c r="C17" s="13">
        <v>72.599999999999994</v>
      </c>
      <c r="D17" s="13"/>
      <c r="E17" s="13"/>
      <c r="F17" s="20" t="s">
        <v>47</v>
      </c>
      <c r="H17" s="7"/>
      <c r="P17" s="8"/>
    </row>
    <row r="18" spans="1:16" x14ac:dyDescent="0.45">
      <c r="B18" s="13">
        <v>8</v>
      </c>
      <c r="C18" s="13">
        <v>77.400000000000006</v>
      </c>
      <c r="D18" s="13"/>
      <c r="E18" s="13"/>
      <c r="F18" s="12">
        <f>SUM(E5:E21)</f>
        <v>0</v>
      </c>
      <c r="H18" s="7"/>
      <c r="P18" s="8"/>
    </row>
    <row r="19" spans="1:16" x14ac:dyDescent="0.45">
      <c r="B19" s="13">
        <v>9</v>
      </c>
      <c r="C19" s="13">
        <v>72.099999999999994</v>
      </c>
      <c r="D19" s="13"/>
      <c r="E19" s="13"/>
      <c r="H19" s="7"/>
      <c r="P19" s="8"/>
    </row>
    <row r="20" spans="1:16" ht="18.600000000000001" thickBot="1" x14ac:dyDescent="0.5">
      <c r="B20" s="13">
        <v>10</v>
      </c>
      <c r="C20" s="13">
        <v>83.5</v>
      </c>
      <c r="D20" s="13"/>
      <c r="E20" s="13"/>
      <c r="H20" s="9"/>
      <c r="I20" s="10"/>
      <c r="J20" s="10"/>
      <c r="K20" s="10"/>
      <c r="L20" s="10"/>
      <c r="M20" s="10"/>
      <c r="N20" s="10"/>
      <c r="O20" s="10"/>
      <c r="P20" s="11"/>
    </row>
    <row r="21" spans="1:16" x14ac:dyDescent="0.45">
      <c r="B21" s="13">
        <v>11</v>
      </c>
      <c r="C21" s="13">
        <v>78.2</v>
      </c>
      <c r="D21" s="13"/>
      <c r="E21" s="13"/>
    </row>
    <row r="23" spans="1:16" x14ac:dyDescent="0.45">
      <c r="A23" t="s">
        <v>23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26858-3A7B-48D2-8640-D1E980709AC3}">
  <dimension ref="A1:I16"/>
  <sheetViews>
    <sheetView workbookViewId="0">
      <selection activeCell="J25" sqref="J25"/>
    </sheetView>
  </sheetViews>
  <sheetFormatPr defaultRowHeight="18" x14ac:dyDescent="0.45"/>
  <sheetData>
    <row r="1" spans="1:9" x14ac:dyDescent="0.45">
      <c r="A1" s="2" t="s">
        <v>49</v>
      </c>
    </row>
    <row r="2" spans="1:9" x14ac:dyDescent="0.45">
      <c r="A2" s="3" t="s">
        <v>50</v>
      </c>
    </row>
    <row r="3" spans="1:9" x14ac:dyDescent="0.45">
      <c r="A3" s="72"/>
      <c r="B3" s="73"/>
      <c r="C3" s="73"/>
      <c r="D3" s="73"/>
      <c r="E3" s="73"/>
      <c r="F3" s="73"/>
      <c r="G3" s="73"/>
      <c r="H3" s="73"/>
      <c r="I3" s="74"/>
    </row>
    <row r="4" spans="1:9" x14ac:dyDescent="0.45">
      <c r="A4" s="75"/>
      <c r="B4" s="71"/>
      <c r="C4" s="71"/>
      <c r="D4" s="71"/>
      <c r="E4" s="71"/>
      <c r="F4" s="71"/>
      <c r="G4" s="71"/>
      <c r="H4" s="71"/>
      <c r="I4" s="76"/>
    </row>
    <row r="5" spans="1:9" x14ac:dyDescent="0.45">
      <c r="A5" s="75"/>
      <c r="B5" s="71"/>
      <c r="C5" s="71"/>
      <c r="D5" s="71"/>
      <c r="E5" s="71"/>
      <c r="F5" s="71"/>
      <c r="G5" s="71"/>
      <c r="H5" s="71"/>
      <c r="I5" s="76"/>
    </row>
    <row r="6" spans="1:9" x14ac:dyDescent="0.45">
      <c r="A6" s="75"/>
      <c r="B6" s="71"/>
      <c r="C6" s="71"/>
      <c r="D6" s="71"/>
      <c r="E6" s="71"/>
      <c r="F6" s="71"/>
      <c r="G6" s="71"/>
      <c r="H6" s="71"/>
      <c r="I6" s="76"/>
    </row>
    <row r="7" spans="1:9" x14ac:dyDescent="0.45">
      <c r="A7" s="75"/>
      <c r="B7" s="71"/>
      <c r="C7" s="71"/>
      <c r="D7" s="71"/>
      <c r="E7" s="71"/>
      <c r="F7" s="71"/>
      <c r="G7" s="71"/>
      <c r="H7" s="71"/>
      <c r="I7" s="76"/>
    </row>
    <row r="8" spans="1:9" x14ac:dyDescent="0.45">
      <c r="A8" s="77"/>
      <c r="B8" s="78"/>
      <c r="C8" s="78"/>
      <c r="D8" s="78"/>
      <c r="E8" s="78"/>
      <c r="F8" s="78"/>
      <c r="G8" s="78"/>
      <c r="H8" s="78"/>
      <c r="I8" s="79"/>
    </row>
    <row r="10" spans="1:9" x14ac:dyDescent="0.45">
      <c r="A10" s="3" t="s">
        <v>51</v>
      </c>
    </row>
    <row r="11" spans="1:9" x14ac:dyDescent="0.45">
      <c r="A11" s="72"/>
      <c r="B11" s="73"/>
      <c r="C11" s="73"/>
      <c r="D11" s="73"/>
      <c r="E11" s="73"/>
      <c r="F11" s="73"/>
      <c r="G11" s="73"/>
      <c r="H11" s="73"/>
      <c r="I11" s="74"/>
    </row>
    <row r="12" spans="1:9" x14ac:dyDescent="0.45">
      <c r="A12" s="75"/>
      <c r="B12" s="71"/>
      <c r="C12" s="71"/>
      <c r="D12" s="71"/>
      <c r="E12" s="71"/>
      <c r="F12" s="71"/>
      <c r="G12" s="71"/>
      <c r="H12" s="71"/>
      <c r="I12" s="76"/>
    </row>
    <row r="13" spans="1:9" x14ac:dyDescent="0.45">
      <c r="A13" s="75"/>
      <c r="B13" s="71"/>
      <c r="C13" s="71"/>
      <c r="D13" s="71"/>
      <c r="E13" s="71"/>
      <c r="F13" s="71"/>
      <c r="G13" s="71"/>
      <c r="H13" s="71"/>
      <c r="I13" s="76"/>
    </row>
    <row r="14" spans="1:9" x14ac:dyDescent="0.45">
      <c r="A14" s="75"/>
      <c r="B14" s="71"/>
      <c r="C14" s="71"/>
      <c r="D14" s="71"/>
      <c r="E14" s="71"/>
      <c r="F14" s="71"/>
      <c r="G14" s="71"/>
      <c r="H14" s="71"/>
      <c r="I14" s="76"/>
    </row>
    <row r="15" spans="1:9" x14ac:dyDescent="0.45">
      <c r="A15" s="75"/>
      <c r="B15" s="71"/>
      <c r="C15" s="71"/>
      <c r="D15" s="71"/>
      <c r="E15" s="71"/>
      <c r="F15" s="71"/>
      <c r="G15" s="71"/>
      <c r="H15" s="71"/>
      <c r="I15" s="76"/>
    </row>
    <row r="16" spans="1:9" x14ac:dyDescent="0.45">
      <c r="A16" s="77"/>
      <c r="B16" s="78"/>
      <c r="C16" s="78"/>
      <c r="D16" s="78"/>
      <c r="E16" s="78"/>
      <c r="F16" s="78"/>
      <c r="G16" s="78"/>
      <c r="H16" s="78"/>
      <c r="I16" s="79"/>
    </row>
  </sheetData>
  <mergeCells count="2">
    <mergeCell ref="A3:I8"/>
    <mergeCell ref="A11:I1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E21"/>
  <sheetViews>
    <sheetView workbookViewId="0">
      <selection activeCell="A3" sqref="A3"/>
    </sheetView>
  </sheetViews>
  <sheetFormatPr defaultRowHeight="18" x14ac:dyDescent="0.45"/>
  <sheetData>
    <row r="1" spans="1:5" x14ac:dyDescent="0.45">
      <c r="A1" s="2" t="s">
        <v>0</v>
      </c>
    </row>
    <row r="2" spans="1:5" x14ac:dyDescent="0.45">
      <c r="A2" s="3" t="s">
        <v>60</v>
      </c>
    </row>
    <row r="4" spans="1:5" x14ac:dyDescent="0.45">
      <c r="B4" s="13" t="s">
        <v>7</v>
      </c>
      <c r="C4" s="13" t="s">
        <v>8</v>
      </c>
      <c r="D4" s="4"/>
      <c r="E4" s="4"/>
    </row>
    <row r="5" spans="1:5" x14ac:dyDescent="0.45">
      <c r="B5" s="13">
        <v>0</v>
      </c>
      <c r="C5" s="13">
        <v>3.15</v>
      </c>
      <c r="D5" s="4"/>
      <c r="E5" s="4"/>
    </row>
    <row r="6" spans="1:5" x14ac:dyDescent="0.45">
      <c r="B6" s="13">
        <v>1</v>
      </c>
      <c r="C6" s="13">
        <v>3.31</v>
      </c>
      <c r="D6" s="4"/>
      <c r="E6" s="4"/>
    </row>
    <row r="7" spans="1:5" x14ac:dyDescent="0.45">
      <c r="B7" s="13">
        <v>1</v>
      </c>
      <c r="C7" s="13">
        <v>3.94</v>
      </c>
      <c r="D7" s="4"/>
      <c r="E7" s="4"/>
    </row>
    <row r="8" spans="1:5" x14ac:dyDescent="0.45">
      <c r="B8" s="13">
        <v>2</v>
      </c>
      <c r="C8" s="13">
        <v>7.93</v>
      </c>
      <c r="D8" s="4"/>
      <c r="E8" s="4"/>
    </row>
    <row r="9" spans="1:5" x14ac:dyDescent="0.45">
      <c r="B9" s="13">
        <v>4</v>
      </c>
      <c r="C9" s="13">
        <v>17.3</v>
      </c>
      <c r="D9" s="4"/>
      <c r="E9" s="4"/>
    </row>
    <row r="10" spans="1:5" x14ac:dyDescent="0.45">
      <c r="B10" s="13">
        <v>4</v>
      </c>
      <c r="C10" s="13">
        <v>12.4</v>
      </c>
      <c r="D10" s="4"/>
      <c r="E10" s="4"/>
    </row>
    <row r="11" spans="1:5" x14ac:dyDescent="0.45">
      <c r="B11" s="13">
        <v>4</v>
      </c>
      <c r="C11" s="13">
        <v>17.3</v>
      </c>
      <c r="D11" s="4"/>
      <c r="E11" s="4"/>
    </row>
    <row r="12" spans="1:5" x14ac:dyDescent="0.45">
      <c r="B12" s="13">
        <v>5</v>
      </c>
      <c r="C12" s="13">
        <v>24.1</v>
      </c>
      <c r="D12" s="4"/>
      <c r="E12" s="4"/>
    </row>
    <row r="13" spans="1:5" x14ac:dyDescent="0.45">
      <c r="B13" s="13">
        <v>6</v>
      </c>
      <c r="C13" s="13">
        <v>27</v>
      </c>
      <c r="D13" s="4"/>
      <c r="E13" s="4"/>
    </row>
    <row r="14" spans="1:5" x14ac:dyDescent="0.45">
      <c r="B14" s="13">
        <v>6</v>
      </c>
      <c r="C14" s="13">
        <v>25.6</v>
      </c>
      <c r="D14" s="4"/>
      <c r="E14" s="4"/>
    </row>
    <row r="15" spans="1:5" x14ac:dyDescent="0.45">
      <c r="B15" s="13">
        <v>7</v>
      </c>
      <c r="C15" s="13">
        <v>30</v>
      </c>
      <c r="D15" s="4"/>
      <c r="E15" s="4"/>
    </row>
    <row r="16" spans="1:5" x14ac:dyDescent="0.45">
      <c r="B16" s="13">
        <v>7</v>
      </c>
      <c r="C16" s="13">
        <v>30.9</v>
      </c>
      <c r="D16" s="4"/>
      <c r="E16" s="4"/>
    </row>
    <row r="17" spans="2:5" x14ac:dyDescent="0.45">
      <c r="B17" s="13">
        <v>8</v>
      </c>
      <c r="C17" s="13">
        <v>37</v>
      </c>
      <c r="D17" s="4"/>
      <c r="E17" s="4"/>
    </row>
    <row r="18" spans="2:5" x14ac:dyDescent="0.45">
      <c r="B18" s="13">
        <v>8</v>
      </c>
      <c r="C18" s="13">
        <v>37.5</v>
      </c>
      <c r="D18" s="4"/>
      <c r="E18" s="4"/>
    </row>
    <row r="19" spans="2:5" x14ac:dyDescent="0.45">
      <c r="B19" s="13">
        <v>9</v>
      </c>
      <c r="C19" s="13">
        <v>45.4</v>
      </c>
      <c r="D19" s="4"/>
      <c r="E19" s="4"/>
    </row>
    <row r="20" spans="2:5" x14ac:dyDescent="0.45">
      <c r="B20" s="13">
        <v>10</v>
      </c>
      <c r="C20" s="13">
        <v>51</v>
      </c>
      <c r="D20" s="4"/>
      <c r="E20" s="4"/>
    </row>
    <row r="21" spans="2:5" x14ac:dyDescent="0.45">
      <c r="B21" s="13">
        <v>11</v>
      </c>
      <c r="C21" s="13">
        <v>59.1</v>
      </c>
      <c r="D21" s="4"/>
      <c r="E21" s="4"/>
    </row>
  </sheetData>
  <sortState xmlns:xlrd2="http://schemas.microsoft.com/office/spreadsheetml/2017/richdata2" ref="B5:C21">
    <sortCondition ref="B5:B21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7D1C-6E56-401A-AD4A-B6EFED8A8EE4}">
  <dimension ref="A1:Q23"/>
  <sheetViews>
    <sheetView workbookViewId="0">
      <selection activeCell="G19" sqref="G19"/>
    </sheetView>
  </sheetViews>
  <sheetFormatPr defaultRowHeight="18" x14ac:dyDescent="0.45"/>
  <cols>
    <col min="7" max="7" width="10.8984375" customWidth="1"/>
    <col min="8" max="8" width="7.296875" customWidth="1"/>
  </cols>
  <sheetData>
    <row r="1" spans="1:17" x14ac:dyDescent="0.45">
      <c r="A1" s="2" t="s">
        <v>11</v>
      </c>
    </row>
    <row r="2" spans="1:17" x14ac:dyDescent="0.45">
      <c r="A2" s="68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x14ac:dyDescent="0.4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20.399999999999999" thickBot="1" x14ac:dyDescent="0.5">
      <c r="B4" s="13" t="s">
        <v>7</v>
      </c>
      <c r="C4" s="13" t="s">
        <v>8</v>
      </c>
      <c r="D4" s="13" t="s">
        <v>13</v>
      </c>
      <c r="E4" s="15" t="s">
        <v>19</v>
      </c>
      <c r="F4" s="13" t="s">
        <v>15</v>
      </c>
      <c r="G4" s="12" t="s">
        <v>9</v>
      </c>
      <c r="I4" t="s">
        <v>18</v>
      </c>
    </row>
    <row r="5" spans="1:17" x14ac:dyDescent="0.45">
      <c r="B5" s="13">
        <f>'1)相関'!B5</f>
        <v>0</v>
      </c>
      <c r="C5" s="13">
        <f>'1)相関'!C5</f>
        <v>3.15</v>
      </c>
      <c r="D5" s="12">
        <f>B5*G5+C5</f>
        <v>3.15</v>
      </c>
      <c r="E5" s="1">
        <f>(C5-D5)^2</f>
        <v>0</v>
      </c>
      <c r="F5" s="38">
        <f>SUM(E5:E21)</f>
        <v>0</v>
      </c>
      <c r="G5" s="12"/>
      <c r="I5" s="14"/>
      <c r="J5" s="5"/>
      <c r="K5" s="5"/>
      <c r="L5" s="5"/>
      <c r="M5" s="5"/>
      <c r="N5" s="5"/>
      <c r="O5" s="5"/>
      <c r="P5" s="5"/>
      <c r="Q5" s="6"/>
    </row>
    <row r="6" spans="1:17" x14ac:dyDescent="0.45">
      <c r="B6" s="13">
        <f>'1)相関'!B6</f>
        <v>1</v>
      </c>
      <c r="C6" s="13">
        <f>'1)相関'!C6</f>
        <v>3.31</v>
      </c>
      <c r="D6" s="12"/>
      <c r="E6" s="1"/>
      <c r="G6" s="12" t="s">
        <v>10</v>
      </c>
      <c r="I6" s="7"/>
      <c r="Q6" s="8"/>
    </row>
    <row r="7" spans="1:17" x14ac:dyDescent="0.45">
      <c r="B7" s="13">
        <f>'1)相関'!B7</f>
        <v>1</v>
      </c>
      <c r="C7" s="13">
        <f>'1)相関'!C7</f>
        <v>3.94</v>
      </c>
      <c r="D7" s="12"/>
      <c r="E7" s="1"/>
      <c r="G7" s="12"/>
      <c r="I7" s="7"/>
      <c r="Q7" s="8"/>
    </row>
    <row r="8" spans="1:17" x14ac:dyDescent="0.45">
      <c r="B8" s="13">
        <f>'1)相関'!B8</f>
        <v>2</v>
      </c>
      <c r="C8" s="13">
        <f>'1)相関'!C8</f>
        <v>7.93</v>
      </c>
      <c r="D8" s="12"/>
      <c r="E8" s="1"/>
      <c r="I8" s="7"/>
      <c r="Q8" s="8"/>
    </row>
    <row r="9" spans="1:17" x14ac:dyDescent="0.45">
      <c r="B9" s="13">
        <f>'1)相関'!B9</f>
        <v>4</v>
      </c>
      <c r="C9" s="13">
        <f>'1)相関'!C9</f>
        <v>17.3</v>
      </c>
      <c r="D9" s="12"/>
      <c r="E9" s="1"/>
      <c r="I9" s="7"/>
      <c r="Q9" s="8"/>
    </row>
    <row r="10" spans="1:17" x14ac:dyDescent="0.45">
      <c r="B10" s="13">
        <f>'1)相関'!B10</f>
        <v>4</v>
      </c>
      <c r="C10" s="13">
        <f>'1)相関'!C10</f>
        <v>12.4</v>
      </c>
      <c r="D10" s="12"/>
      <c r="E10" s="1"/>
      <c r="G10" s="42" t="s">
        <v>25</v>
      </c>
      <c r="I10" s="7"/>
      <c r="Q10" s="8"/>
    </row>
    <row r="11" spans="1:17" x14ac:dyDescent="0.45">
      <c r="B11" s="13">
        <f>'1)相関'!B11</f>
        <v>4</v>
      </c>
      <c r="C11" s="13">
        <f>'1)相関'!C11</f>
        <v>17.3</v>
      </c>
      <c r="D11" s="12"/>
      <c r="E11" s="1"/>
      <c r="G11" s="37" t="s">
        <v>55</v>
      </c>
      <c r="I11" s="7"/>
      <c r="Q11" s="8"/>
    </row>
    <row r="12" spans="1:17" x14ac:dyDescent="0.45">
      <c r="B12" s="13">
        <f>'1)相関'!B12</f>
        <v>5</v>
      </c>
      <c r="C12" s="13">
        <f>'1)相関'!C12</f>
        <v>24.1</v>
      </c>
      <c r="D12" s="12"/>
      <c r="E12" s="1"/>
      <c r="G12" s="37"/>
      <c r="I12" s="7"/>
      <c r="Q12" s="8"/>
    </row>
    <row r="13" spans="1:17" x14ac:dyDescent="0.45">
      <c r="B13" s="13">
        <f>'1)相関'!B13</f>
        <v>6</v>
      </c>
      <c r="C13" s="13">
        <f>'1)相関'!C13</f>
        <v>27</v>
      </c>
      <c r="D13" s="12"/>
      <c r="E13" s="1"/>
      <c r="G13" s="37" t="s">
        <v>56</v>
      </c>
      <c r="I13" s="7"/>
      <c r="Q13" s="8"/>
    </row>
    <row r="14" spans="1:17" x14ac:dyDescent="0.45">
      <c r="B14" s="13">
        <f>'1)相関'!B14</f>
        <v>6</v>
      </c>
      <c r="C14" s="13">
        <f>'1)相関'!C14</f>
        <v>25.6</v>
      </c>
      <c r="D14" s="12"/>
      <c r="E14" s="1"/>
      <c r="G14" s="37"/>
      <c r="I14" s="7"/>
      <c r="Q14" s="8"/>
    </row>
    <row r="15" spans="1:17" x14ac:dyDescent="0.45">
      <c r="B15" s="13">
        <f>'1)相関'!B15</f>
        <v>7</v>
      </c>
      <c r="C15" s="13">
        <f>'1)相関'!C15</f>
        <v>30</v>
      </c>
      <c r="D15" s="12"/>
      <c r="E15" s="1"/>
      <c r="I15" s="7"/>
      <c r="Q15" s="8"/>
    </row>
    <row r="16" spans="1:17" x14ac:dyDescent="0.45">
      <c r="B16" s="13">
        <f>'1)相関'!B16</f>
        <v>7</v>
      </c>
      <c r="C16" s="13">
        <f>'1)相関'!C16</f>
        <v>30.9</v>
      </c>
      <c r="D16" s="12"/>
      <c r="E16" s="1"/>
      <c r="I16" s="7"/>
      <c r="Q16" s="8"/>
    </row>
    <row r="17" spans="2:17" x14ac:dyDescent="0.45">
      <c r="B17" s="13">
        <f>'1)相関'!B17</f>
        <v>8</v>
      </c>
      <c r="C17" s="13">
        <f>'1)相関'!C17</f>
        <v>37</v>
      </c>
      <c r="D17" s="12"/>
      <c r="E17" s="1"/>
      <c r="I17" s="7"/>
      <c r="Q17" s="8"/>
    </row>
    <row r="18" spans="2:17" x14ac:dyDescent="0.45">
      <c r="B18" s="13">
        <f>'1)相関'!B18</f>
        <v>8</v>
      </c>
      <c r="C18" s="13">
        <f>'1)相関'!C18</f>
        <v>37.5</v>
      </c>
      <c r="D18" s="12"/>
      <c r="E18" s="1"/>
      <c r="I18" s="7"/>
      <c r="Q18" s="8"/>
    </row>
    <row r="19" spans="2:17" x14ac:dyDescent="0.45">
      <c r="B19" s="13">
        <f>'1)相関'!B19</f>
        <v>9</v>
      </c>
      <c r="C19" s="13">
        <f>'1)相関'!C19</f>
        <v>45.4</v>
      </c>
      <c r="D19" s="12"/>
      <c r="E19" s="1"/>
      <c r="I19" s="7"/>
      <c r="Q19" s="8"/>
    </row>
    <row r="20" spans="2:17" ht="18.600000000000001" thickBot="1" x14ac:dyDescent="0.5">
      <c r="B20" s="13">
        <f>'1)相関'!B20</f>
        <v>10</v>
      </c>
      <c r="C20" s="13">
        <f>'1)相関'!C20</f>
        <v>51</v>
      </c>
      <c r="D20" s="12"/>
      <c r="E20" s="1"/>
      <c r="I20" s="9"/>
      <c r="J20" s="10"/>
      <c r="K20" s="10"/>
      <c r="L20" s="10"/>
      <c r="M20" s="10"/>
      <c r="N20" s="10"/>
      <c r="O20" s="10"/>
      <c r="P20" s="10"/>
      <c r="Q20" s="11"/>
    </row>
    <row r="21" spans="2:17" x14ac:dyDescent="0.45">
      <c r="B21" s="13">
        <f>'1)相関'!B21</f>
        <v>11</v>
      </c>
      <c r="C21" s="13">
        <f>'1)相関'!C21</f>
        <v>59.1</v>
      </c>
      <c r="D21" s="12"/>
      <c r="E21" s="1"/>
    </row>
    <row r="22" spans="2:17" ht="19.8" x14ac:dyDescent="0.45">
      <c r="D22" s="4" t="s">
        <v>57</v>
      </c>
      <c r="E22" s="13" t="s">
        <v>80</v>
      </c>
    </row>
    <row r="23" spans="2:17" x14ac:dyDescent="0.45">
      <c r="D23" t="s">
        <v>54</v>
      </c>
    </row>
  </sheetData>
  <mergeCells count="1">
    <mergeCell ref="A2:Q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A365-19EB-4A2E-B38E-4E4DF576CB2F}">
  <dimension ref="A1:H6"/>
  <sheetViews>
    <sheetView workbookViewId="0">
      <selection activeCell="A7" sqref="A7"/>
    </sheetView>
  </sheetViews>
  <sheetFormatPr defaultRowHeight="18" x14ac:dyDescent="0.45"/>
  <sheetData>
    <row r="1" spans="1:8" x14ac:dyDescent="0.45">
      <c r="A1" s="2" t="s">
        <v>12</v>
      </c>
    </row>
    <row r="2" spans="1:8" x14ac:dyDescent="0.45">
      <c r="A2" s="68" t="s">
        <v>17</v>
      </c>
      <c r="B2" s="69"/>
      <c r="C2" s="69"/>
      <c r="D2" s="69"/>
      <c r="E2" s="69"/>
      <c r="F2" s="69"/>
      <c r="G2" s="69"/>
      <c r="H2" s="69"/>
    </row>
    <row r="3" spans="1:8" x14ac:dyDescent="0.45">
      <c r="A3" s="69"/>
      <c r="B3" s="69"/>
      <c r="C3" s="69"/>
      <c r="D3" s="69"/>
      <c r="E3" s="69"/>
      <c r="F3" s="69"/>
      <c r="G3" s="69"/>
      <c r="H3" s="69"/>
    </row>
    <row r="4" spans="1:8" x14ac:dyDescent="0.45">
      <c r="A4" s="69"/>
      <c r="B4" s="69"/>
      <c r="C4" s="69"/>
      <c r="D4" s="69"/>
      <c r="E4" s="69"/>
      <c r="F4" s="69"/>
      <c r="G4" s="69"/>
      <c r="H4" s="69"/>
    </row>
    <row r="5" spans="1:8" x14ac:dyDescent="0.45">
      <c r="A5" s="69"/>
      <c r="B5" s="69"/>
      <c r="C5" s="69"/>
      <c r="D5" s="69"/>
      <c r="E5" s="69"/>
      <c r="F5" s="69"/>
      <c r="G5" s="69"/>
      <c r="H5" s="69"/>
    </row>
    <row r="6" spans="1:8" x14ac:dyDescent="0.45">
      <c r="A6" s="69"/>
      <c r="B6" s="69"/>
      <c r="C6" s="69"/>
      <c r="D6" s="69"/>
      <c r="E6" s="69"/>
      <c r="F6" s="69"/>
      <c r="G6" s="69"/>
      <c r="H6" s="69"/>
    </row>
  </sheetData>
  <mergeCells count="1">
    <mergeCell ref="A2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48BB-9AEA-475C-9ADC-50F7370A1B85}">
  <dimension ref="A1:A4"/>
  <sheetViews>
    <sheetView workbookViewId="0">
      <selection activeCell="A3" sqref="A3"/>
    </sheetView>
  </sheetViews>
  <sheetFormatPr defaultRowHeight="18" x14ac:dyDescent="0.45"/>
  <sheetData>
    <row r="1" spans="1:1" x14ac:dyDescent="0.45">
      <c r="A1" s="2" t="s">
        <v>14</v>
      </c>
    </row>
    <row r="2" spans="1:1" x14ac:dyDescent="0.45">
      <c r="A2" s="3" t="s">
        <v>70</v>
      </c>
    </row>
    <row r="3" spans="1:1" ht="19.8" x14ac:dyDescent="0.45">
      <c r="A3" s="3" t="s">
        <v>58</v>
      </c>
    </row>
    <row r="4" spans="1:1" ht="19.8" x14ac:dyDescent="0.45">
      <c r="A4" s="3" t="s">
        <v>59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54FB-CD8A-438F-B559-9AAF3A009BEB}">
  <dimension ref="A1:A7"/>
  <sheetViews>
    <sheetView workbookViewId="0">
      <selection activeCell="A5" sqref="A5"/>
    </sheetView>
  </sheetViews>
  <sheetFormatPr defaultRowHeight="18" x14ac:dyDescent="0.45"/>
  <sheetData>
    <row r="1" spans="1:1" x14ac:dyDescent="0.45">
      <c r="A1" s="2" t="s">
        <v>20</v>
      </c>
    </row>
    <row r="2" spans="1:1" ht="19.8" x14ac:dyDescent="0.45">
      <c r="A2" s="3" t="s">
        <v>21</v>
      </c>
    </row>
    <row r="3" spans="1:1" ht="19.8" x14ac:dyDescent="0.45">
      <c r="A3" s="3" t="s">
        <v>61</v>
      </c>
    </row>
    <row r="4" spans="1:1" ht="19.8" x14ac:dyDescent="0.45">
      <c r="A4" s="3" t="s">
        <v>62</v>
      </c>
    </row>
    <row r="5" spans="1:1" ht="19.8" x14ac:dyDescent="0.45">
      <c r="A5" s="3" t="s">
        <v>22</v>
      </c>
    </row>
    <row r="7" spans="1:1" x14ac:dyDescent="0.45">
      <c r="A7" s="16" t="s">
        <v>23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92F4-3306-4742-8532-94B8F3BF2B95}">
  <dimension ref="A1:I12"/>
  <sheetViews>
    <sheetView workbookViewId="0">
      <selection activeCell="A6" sqref="A6"/>
    </sheetView>
  </sheetViews>
  <sheetFormatPr defaultRowHeight="18" x14ac:dyDescent="0.45"/>
  <sheetData>
    <row r="1" spans="1:9" x14ac:dyDescent="0.45">
      <c r="A1" s="2" t="s">
        <v>1</v>
      </c>
    </row>
    <row r="2" spans="1:9" x14ac:dyDescent="0.45">
      <c r="A2" s="3" t="s">
        <v>24</v>
      </c>
    </row>
    <row r="3" spans="1:9" x14ac:dyDescent="0.45">
      <c r="A3" s="3" t="s">
        <v>81</v>
      </c>
    </row>
    <row r="4" spans="1:9" x14ac:dyDescent="0.45">
      <c r="A4" s="3" t="s">
        <v>82</v>
      </c>
    </row>
    <row r="5" spans="1:9" x14ac:dyDescent="0.45">
      <c r="A5" s="3" t="s">
        <v>83</v>
      </c>
    </row>
    <row r="7" spans="1:9" x14ac:dyDescent="0.45">
      <c r="A7" s="70" t="s">
        <v>26</v>
      </c>
      <c r="B7" s="71"/>
      <c r="C7" s="71"/>
      <c r="D7" s="71"/>
      <c r="E7" s="71"/>
      <c r="F7" s="71"/>
      <c r="G7" s="71"/>
      <c r="H7" s="71"/>
      <c r="I7" s="71"/>
    </row>
    <row r="8" spans="1:9" x14ac:dyDescent="0.45">
      <c r="A8" s="71"/>
      <c r="B8" s="71"/>
      <c r="C8" s="71"/>
      <c r="D8" s="71"/>
      <c r="E8" s="71"/>
      <c r="F8" s="71"/>
      <c r="G8" s="71"/>
      <c r="H8" s="71"/>
      <c r="I8" s="71"/>
    </row>
    <row r="9" spans="1:9" x14ac:dyDescent="0.45">
      <c r="A9" s="71"/>
      <c r="B9" s="71"/>
      <c r="C9" s="71"/>
      <c r="D9" s="71"/>
      <c r="E9" s="71"/>
      <c r="F9" s="71"/>
      <c r="G9" s="71"/>
      <c r="H9" s="71"/>
      <c r="I9" s="71"/>
    </row>
    <row r="10" spans="1:9" x14ac:dyDescent="0.45">
      <c r="A10" s="71"/>
      <c r="B10" s="71"/>
      <c r="C10" s="71"/>
      <c r="D10" s="71"/>
      <c r="E10" s="71"/>
      <c r="F10" s="71"/>
      <c r="G10" s="71"/>
      <c r="H10" s="71"/>
      <c r="I10" s="71"/>
    </row>
    <row r="11" spans="1:9" x14ac:dyDescent="0.45">
      <c r="A11" s="71"/>
      <c r="B11" s="71"/>
      <c r="C11" s="71"/>
      <c r="D11" s="71"/>
      <c r="E11" s="71"/>
      <c r="F11" s="71"/>
      <c r="G11" s="71"/>
      <c r="H11" s="71"/>
      <c r="I11" s="71"/>
    </row>
    <row r="12" spans="1:9" x14ac:dyDescent="0.45">
      <c r="A12" s="71"/>
      <c r="B12" s="71"/>
      <c r="C12" s="71"/>
      <c r="D12" s="71"/>
      <c r="E12" s="71"/>
      <c r="F12" s="71"/>
      <c r="G12" s="71"/>
      <c r="H12" s="71"/>
      <c r="I12" s="71"/>
    </row>
  </sheetData>
  <mergeCells count="1">
    <mergeCell ref="A7:I1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5CA8-87D3-4079-96D5-CDA23499350A}">
  <dimension ref="A1:I20"/>
  <sheetViews>
    <sheetView workbookViewId="0">
      <selection activeCell="A21" sqref="A21"/>
    </sheetView>
  </sheetViews>
  <sheetFormatPr defaultRowHeight="18" x14ac:dyDescent="0.45"/>
  <sheetData>
    <row r="1" spans="1:9" x14ac:dyDescent="0.45">
      <c r="A1" s="2" t="s">
        <v>27</v>
      </c>
    </row>
    <row r="2" spans="1:9" x14ac:dyDescent="0.45">
      <c r="A2" s="3" t="s">
        <v>28</v>
      </c>
    </row>
    <row r="3" spans="1:9" x14ac:dyDescent="0.45">
      <c r="A3" s="3" t="s">
        <v>29</v>
      </c>
    </row>
    <row r="4" spans="1:9" x14ac:dyDescent="0.45">
      <c r="A4" s="72"/>
      <c r="B4" s="73"/>
      <c r="C4" s="73"/>
      <c r="D4" s="73"/>
      <c r="E4" s="73"/>
      <c r="F4" s="73"/>
      <c r="G4" s="73"/>
      <c r="H4" s="73"/>
      <c r="I4" s="74"/>
    </row>
    <row r="5" spans="1:9" x14ac:dyDescent="0.45">
      <c r="A5" s="75"/>
      <c r="B5" s="71"/>
      <c r="C5" s="71"/>
      <c r="D5" s="71"/>
      <c r="E5" s="71"/>
      <c r="F5" s="71"/>
      <c r="G5" s="71"/>
      <c r="H5" s="71"/>
      <c r="I5" s="76"/>
    </row>
    <row r="6" spans="1:9" x14ac:dyDescent="0.45">
      <c r="A6" s="75"/>
      <c r="B6" s="71"/>
      <c r="C6" s="71"/>
      <c r="D6" s="71"/>
      <c r="E6" s="71"/>
      <c r="F6" s="71"/>
      <c r="G6" s="71"/>
      <c r="H6" s="71"/>
      <c r="I6" s="76"/>
    </row>
    <row r="7" spans="1:9" x14ac:dyDescent="0.45">
      <c r="A7" s="75"/>
      <c r="B7" s="71"/>
      <c r="C7" s="71"/>
      <c r="D7" s="71"/>
      <c r="E7" s="71"/>
      <c r="F7" s="71"/>
      <c r="G7" s="71"/>
      <c r="H7" s="71"/>
      <c r="I7" s="76"/>
    </row>
    <row r="8" spans="1:9" x14ac:dyDescent="0.45">
      <c r="A8" s="75"/>
      <c r="B8" s="71"/>
      <c r="C8" s="71"/>
      <c r="D8" s="71"/>
      <c r="E8" s="71"/>
      <c r="F8" s="71"/>
      <c r="G8" s="71"/>
      <c r="H8" s="71"/>
      <c r="I8" s="76"/>
    </row>
    <row r="9" spans="1:9" x14ac:dyDescent="0.45">
      <c r="A9" s="77"/>
      <c r="B9" s="78"/>
      <c r="C9" s="78"/>
      <c r="D9" s="78"/>
      <c r="E9" s="78"/>
      <c r="F9" s="78"/>
      <c r="G9" s="78"/>
      <c r="H9" s="78"/>
      <c r="I9" s="79"/>
    </row>
    <row r="11" spans="1:9" x14ac:dyDescent="0.45">
      <c r="A11" s="3" t="s">
        <v>30</v>
      </c>
    </row>
    <row r="12" spans="1:9" x14ac:dyDescent="0.45">
      <c r="A12" s="72"/>
      <c r="B12" s="73"/>
      <c r="C12" s="73"/>
      <c r="D12" s="73"/>
      <c r="E12" s="73"/>
      <c r="F12" s="73"/>
      <c r="G12" s="73"/>
      <c r="H12" s="73"/>
      <c r="I12" s="74"/>
    </row>
    <row r="13" spans="1:9" x14ac:dyDescent="0.45">
      <c r="A13" s="75"/>
      <c r="B13" s="71"/>
      <c r="C13" s="71"/>
      <c r="D13" s="71"/>
      <c r="E13" s="71"/>
      <c r="F13" s="71"/>
      <c r="G13" s="71"/>
      <c r="H13" s="71"/>
      <c r="I13" s="76"/>
    </row>
    <row r="14" spans="1:9" x14ac:dyDescent="0.45">
      <c r="A14" s="75"/>
      <c r="B14" s="71"/>
      <c r="C14" s="71"/>
      <c r="D14" s="71"/>
      <c r="E14" s="71"/>
      <c r="F14" s="71"/>
      <c r="G14" s="71"/>
      <c r="H14" s="71"/>
      <c r="I14" s="76"/>
    </row>
    <row r="15" spans="1:9" x14ac:dyDescent="0.45">
      <c r="A15" s="75"/>
      <c r="B15" s="71"/>
      <c r="C15" s="71"/>
      <c r="D15" s="71"/>
      <c r="E15" s="71"/>
      <c r="F15" s="71"/>
      <c r="G15" s="71"/>
      <c r="H15" s="71"/>
      <c r="I15" s="76"/>
    </row>
    <row r="16" spans="1:9" x14ac:dyDescent="0.45">
      <c r="A16" s="75"/>
      <c r="B16" s="71"/>
      <c r="C16" s="71"/>
      <c r="D16" s="71"/>
      <c r="E16" s="71"/>
      <c r="F16" s="71"/>
      <c r="G16" s="71"/>
      <c r="H16" s="71"/>
      <c r="I16" s="76"/>
    </row>
    <row r="17" spans="1:9" x14ac:dyDescent="0.45">
      <c r="A17" s="77"/>
      <c r="B17" s="78"/>
      <c r="C17" s="78"/>
      <c r="D17" s="78"/>
      <c r="E17" s="78"/>
      <c r="F17" s="78"/>
      <c r="G17" s="78"/>
      <c r="H17" s="78"/>
      <c r="I17" s="79"/>
    </row>
    <row r="20" spans="1:9" x14ac:dyDescent="0.45">
      <c r="A20" t="s">
        <v>84</v>
      </c>
    </row>
  </sheetData>
  <mergeCells count="2">
    <mergeCell ref="A4:I9"/>
    <mergeCell ref="A12:I17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6D74-BECE-4CD1-933C-2527FCCC3C44}">
  <dimension ref="A1:P21"/>
  <sheetViews>
    <sheetView workbookViewId="0">
      <selection activeCell="F11" sqref="F11:F15"/>
    </sheetView>
  </sheetViews>
  <sheetFormatPr defaultRowHeight="18" x14ac:dyDescent="0.45"/>
  <cols>
    <col min="6" max="6" width="12.59765625" customWidth="1"/>
    <col min="7" max="7" width="9.59765625" customWidth="1"/>
  </cols>
  <sheetData>
    <row r="1" spans="1:16" x14ac:dyDescent="0.45">
      <c r="A1" s="2" t="s">
        <v>2</v>
      </c>
    </row>
    <row r="2" spans="1:16" x14ac:dyDescent="0.45">
      <c r="A2" s="3" t="s">
        <v>85</v>
      </c>
    </row>
    <row r="4" spans="1:16" ht="18.600000000000001" thickBot="1" x14ac:dyDescent="0.5">
      <c r="B4" s="19" t="s">
        <v>3</v>
      </c>
      <c r="C4" s="19" t="s">
        <v>4</v>
      </c>
      <c r="D4" s="19" t="s">
        <v>13</v>
      </c>
      <c r="E4" s="4"/>
      <c r="F4" s="23" t="s">
        <v>37</v>
      </c>
      <c r="H4" t="s">
        <v>16</v>
      </c>
    </row>
    <row r="5" spans="1:16" x14ac:dyDescent="0.45">
      <c r="B5" s="13">
        <v>0.5</v>
      </c>
      <c r="C5" s="13">
        <v>11.5</v>
      </c>
      <c r="D5" s="13">
        <f>B5*$F$8/($F$6+B5)</f>
        <v>0</v>
      </c>
      <c r="E5" s="4"/>
      <c r="F5" s="21" t="s">
        <v>31</v>
      </c>
      <c r="H5" s="14"/>
      <c r="I5" s="5"/>
      <c r="J5" s="5"/>
      <c r="K5" s="5"/>
      <c r="L5" s="5"/>
      <c r="M5" s="5"/>
      <c r="N5" s="5"/>
      <c r="O5" s="5"/>
      <c r="P5" s="6"/>
    </row>
    <row r="6" spans="1:16" x14ac:dyDescent="0.45">
      <c r="B6" s="13">
        <v>1</v>
      </c>
      <c r="C6" s="13">
        <v>26.8</v>
      </c>
      <c r="D6" s="13"/>
      <c r="E6" s="4"/>
      <c r="F6" s="17"/>
      <c r="H6" s="7"/>
      <c r="P6" s="8"/>
    </row>
    <row r="7" spans="1:16" x14ac:dyDescent="0.45">
      <c r="B7" s="13">
        <v>1</v>
      </c>
      <c r="C7" s="13">
        <v>23.4</v>
      </c>
      <c r="D7" s="13"/>
      <c r="E7" s="4"/>
      <c r="F7" s="24" t="s">
        <v>32</v>
      </c>
      <c r="H7" s="7"/>
      <c r="P7" s="8"/>
    </row>
    <row r="8" spans="1:16" x14ac:dyDescent="0.45">
      <c r="B8" s="13">
        <v>2</v>
      </c>
      <c r="C8" s="13">
        <v>40.5</v>
      </c>
      <c r="D8" s="13"/>
      <c r="E8" s="4"/>
      <c r="F8" s="17"/>
      <c r="H8" s="7"/>
      <c r="P8" s="8"/>
    </row>
    <row r="9" spans="1:16" x14ac:dyDescent="0.45">
      <c r="B9" s="13">
        <v>4</v>
      </c>
      <c r="C9" s="13">
        <v>57.3</v>
      </c>
      <c r="D9" s="13"/>
      <c r="E9" s="4"/>
      <c r="F9" s="18"/>
      <c r="H9" s="7"/>
      <c r="P9" s="8"/>
    </row>
    <row r="10" spans="1:16" x14ac:dyDescent="0.45">
      <c r="B10" s="13">
        <v>4</v>
      </c>
      <c r="C10" s="13">
        <v>57</v>
      </c>
      <c r="D10" s="13"/>
      <c r="E10" s="4"/>
      <c r="F10" s="18"/>
      <c r="H10" s="7"/>
      <c r="P10" s="8"/>
    </row>
    <row r="11" spans="1:16" x14ac:dyDescent="0.45">
      <c r="B11" s="13">
        <v>4</v>
      </c>
      <c r="C11" s="13">
        <v>54.3</v>
      </c>
      <c r="D11" s="13"/>
      <c r="E11" s="4"/>
      <c r="F11" s="39" t="s">
        <v>38</v>
      </c>
      <c r="H11" s="7"/>
      <c r="P11" s="8"/>
    </row>
    <row r="12" spans="1:16" x14ac:dyDescent="0.45">
      <c r="B12" s="13">
        <v>5</v>
      </c>
      <c r="C12" s="13">
        <v>59.2</v>
      </c>
      <c r="D12" s="13"/>
      <c r="E12" s="4"/>
      <c r="F12" s="40" t="s">
        <v>31</v>
      </c>
      <c r="H12" s="7"/>
      <c r="P12" s="8"/>
    </row>
    <row r="13" spans="1:16" x14ac:dyDescent="0.45">
      <c r="B13" s="13">
        <v>6</v>
      </c>
      <c r="C13" s="13">
        <v>68.900000000000006</v>
      </c>
      <c r="D13" s="13"/>
      <c r="E13" s="4"/>
      <c r="F13" s="41"/>
      <c r="H13" s="7"/>
      <c r="P13" s="8"/>
    </row>
    <row r="14" spans="1:16" x14ac:dyDescent="0.45">
      <c r="B14" s="13">
        <v>6</v>
      </c>
      <c r="C14" s="13">
        <v>67.3</v>
      </c>
      <c r="D14" s="13"/>
      <c r="E14" s="4"/>
      <c r="F14" s="40" t="s">
        <v>33</v>
      </c>
      <c r="H14" s="7"/>
      <c r="P14" s="8"/>
    </row>
    <row r="15" spans="1:16" x14ac:dyDescent="0.45">
      <c r="B15" s="13">
        <v>7</v>
      </c>
      <c r="C15" s="13">
        <v>70.400000000000006</v>
      </c>
      <c r="D15" s="13"/>
      <c r="E15" s="4"/>
      <c r="F15" s="41"/>
      <c r="H15" s="7"/>
      <c r="P15" s="8"/>
    </row>
    <row r="16" spans="1:16" x14ac:dyDescent="0.45">
      <c r="B16" s="13">
        <v>7</v>
      </c>
      <c r="C16" s="13">
        <v>64.099999999999994</v>
      </c>
      <c r="D16" s="13"/>
      <c r="E16" s="4"/>
      <c r="H16" s="7"/>
      <c r="P16" s="8"/>
    </row>
    <row r="17" spans="2:16" x14ac:dyDescent="0.45">
      <c r="B17" s="13">
        <v>8</v>
      </c>
      <c r="C17" s="13">
        <v>72.599999999999994</v>
      </c>
      <c r="D17" s="13"/>
      <c r="E17" s="4"/>
      <c r="H17" s="7"/>
      <c r="P17" s="8"/>
    </row>
    <row r="18" spans="2:16" x14ac:dyDescent="0.45">
      <c r="B18" s="13">
        <v>8</v>
      </c>
      <c r="C18" s="13">
        <v>77.400000000000006</v>
      </c>
      <c r="D18" s="13"/>
      <c r="E18" s="4"/>
      <c r="H18" s="7"/>
      <c r="P18" s="8"/>
    </row>
    <row r="19" spans="2:16" x14ac:dyDescent="0.45">
      <c r="B19" s="13">
        <v>9</v>
      </c>
      <c r="C19" s="13">
        <v>72.099999999999994</v>
      </c>
      <c r="D19" s="13"/>
      <c r="E19" s="4"/>
      <c r="H19" s="7"/>
      <c r="P19" s="8"/>
    </row>
    <row r="20" spans="2:16" ht="18.600000000000001" thickBot="1" x14ac:dyDescent="0.5">
      <c r="B20" s="13">
        <v>10</v>
      </c>
      <c r="C20" s="13">
        <v>83.5</v>
      </c>
      <c r="D20" s="13"/>
      <c r="E20" s="4"/>
      <c r="H20" s="9"/>
      <c r="I20" s="10"/>
      <c r="J20" s="10"/>
      <c r="K20" s="10"/>
      <c r="L20" s="10"/>
      <c r="M20" s="10"/>
      <c r="N20" s="10"/>
      <c r="O20" s="10"/>
      <c r="P20" s="11"/>
    </row>
    <row r="21" spans="2:16" x14ac:dyDescent="0.45">
      <c r="B21" s="13">
        <v>11</v>
      </c>
      <c r="C21" s="13">
        <v>78.2</v>
      </c>
      <c r="D21" s="13"/>
      <c r="E21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締切</vt:lpstr>
      <vt:lpstr>1)相関</vt:lpstr>
      <vt:lpstr>2)傾きとY切片</vt:lpstr>
      <vt:lpstr>3)推定値のグラフ化</vt:lpstr>
      <vt:lpstr>4)偏差</vt:lpstr>
      <vt:lpstr>5)最小二乗</vt:lpstr>
      <vt:lpstr>6)SLOPE関数</vt:lpstr>
      <vt:lpstr>7)最小二乗法の式</vt:lpstr>
      <vt:lpstr>8)酵素反応</vt:lpstr>
      <vt:lpstr>9)ミカエリスメンテンの式</vt:lpstr>
      <vt:lpstr>10)両逆数</vt:lpstr>
      <vt:lpstr>11)Km値</vt:lpstr>
      <vt:lpstr>12)最小二乗法でKm</vt:lpstr>
      <vt:lpstr>13)考察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2019-04-08T09:31:42Z</dcterms:modified>
</cp:coreProperties>
</file>